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280"/>
  </bookViews>
  <sheets>
    <sheet name="VRHOVNI SUD RH" sheetId="5" r:id="rId1"/>
  </sheets>
  <definedNames>
    <definedName name="_xlnm.Print_Area" localSheetId="0">'VRHOVNI SUD RH'!$A$1:$E$67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5" l="1"/>
  <c r="E65" i="5"/>
  <c r="E66" i="5"/>
  <c r="E63" i="5"/>
  <c r="E62" i="5"/>
  <c r="E59" i="5"/>
  <c r="E58" i="5"/>
  <c r="E57" i="5"/>
  <c r="E54" i="5"/>
  <c r="E55" i="5"/>
  <c r="E53" i="5"/>
  <c r="E51" i="5"/>
  <c r="E50" i="5"/>
  <c r="E48" i="5"/>
  <c r="E42" i="5"/>
  <c r="E43" i="5"/>
  <c r="E44" i="5"/>
  <c r="E45" i="5"/>
  <c r="E46" i="5"/>
  <c r="E41" i="5"/>
  <c r="E39" i="5"/>
  <c r="E40" i="5"/>
  <c r="E47" i="5"/>
  <c r="E30" i="5"/>
  <c r="E31" i="5"/>
  <c r="E32" i="5"/>
  <c r="E33" i="5"/>
  <c r="E34" i="5"/>
  <c r="E35" i="5"/>
  <c r="E36" i="5"/>
  <c r="E37" i="5"/>
  <c r="E29" i="5"/>
  <c r="E24" i="5"/>
  <c r="E25" i="5"/>
  <c r="E26" i="5"/>
  <c r="E27" i="5"/>
  <c r="C8" i="5"/>
  <c r="D60" i="5"/>
  <c r="D61" i="5"/>
  <c r="D15" i="5"/>
  <c r="C9" i="5"/>
  <c r="E23" i="5"/>
  <c r="E19" i="5"/>
  <c r="E20" i="5"/>
  <c r="E21" i="5"/>
  <c r="E18" i="5"/>
  <c r="E16" i="5"/>
  <c r="E14" i="5"/>
  <c r="E12" i="5"/>
  <c r="E11" i="5"/>
  <c r="F28" i="5" l="1"/>
  <c r="F61" i="5"/>
  <c r="F58" i="5"/>
  <c r="F56" i="5"/>
  <c r="F49" i="5"/>
  <c r="F47" i="5"/>
  <c r="F40" i="5"/>
  <c r="F22" i="5"/>
  <c r="F17" i="5"/>
  <c r="F15" i="5"/>
  <c r="F13" i="5"/>
  <c r="F10" i="5"/>
  <c r="F60" i="5" l="1"/>
  <c r="F5" i="5" s="1"/>
  <c r="F6" i="5" s="1"/>
  <c r="F9" i="5"/>
  <c r="C10" i="5"/>
  <c r="D10" i="5"/>
  <c r="E10" i="5"/>
  <c r="C13" i="5"/>
  <c r="E13" i="5"/>
  <c r="C15" i="5"/>
  <c r="E15" i="5"/>
  <c r="C17" i="5"/>
  <c r="E17" i="5"/>
  <c r="C22" i="5"/>
  <c r="E22" i="5"/>
  <c r="C28" i="5"/>
  <c r="E28" i="5"/>
  <c r="C38" i="5"/>
  <c r="E38" i="5"/>
  <c r="C40" i="5"/>
  <c r="C47" i="5"/>
  <c r="C49" i="5"/>
  <c r="E49" i="5"/>
  <c r="C52" i="5"/>
  <c r="E52" i="5"/>
  <c r="C56" i="5"/>
  <c r="E56" i="5"/>
  <c r="C58" i="5"/>
  <c r="C61" i="5"/>
  <c r="E61" i="5"/>
  <c r="C64" i="5"/>
  <c r="E64" i="5"/>
  <c r="C66" i="5"/>
  <c r="E60" i="5" l="1"/>
  <c r="E9" i="5"/>
  <c r="E8" i="5" s="1"/>
  <c r="F8" i="5"/>
  <c r="F3" i="5" s="1"/>
  <c r="F4" i="5"/>
  <c r="F7" i="5" s="1"/>
  <c r="E5" i="5"/>
  <c r="E6" i="5" s="1"/>
  <c r="C60" i="5"/>
  <c r="C5" i="5" s="1"/>
  <c r="C6" i="5" s="1"/>
  <c r="D9" i="5"/>
  <c r="D8" i="5" s="1"/>
  <c r="E4" i="5" l="1"/>
  <c r="E7" i="5" s="1"/>
  <c r="D3" i="5"/>
  <c r="D4" i="5"/>
  <c r="D7" i="5" s="1"/>
  <c r="E3" i="5"/>
  <c r="C4" i="5"/>
  <c r="C7" i="5"/>
  <c r="C3" i="5" s="1"/>
</calcChain>
</file>

<file path=xl/sharedStrings.xml><?xml version="1.0" encoding="utf-8"?>
<sst xmlns="http://schemas.openxmlformats.org/spreadsheetml/2006/main" count="130" uniqueCount="116">
  <si>
    <t>IZVOR  11</t>
  </si>
  <si>
    <t xml:space="preserve">IZVOR  31 </t>
  </si>
  <si>
    <t xml:space="preserve">VLASTITI PRIHODI 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</si>
  <si>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</si>
  <si>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</si>
  <si>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</si>
  <si>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</si>
  <si>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</si>
  <si>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</si>
  <si>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</si>
  <si>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</si>
  <si>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</si>
  <si>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</si>
  <si>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</si>
  <si>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</si>
  <si>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</si>
  <si>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</si>
  <si>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</si>
  <si>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</si>
  <si>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</si>
  <si>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</si>
  <si>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</si>
  <si>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</si>
  <si>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</si>
  <si>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</si>
  <si>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</si>
  <si>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</si>
  <si>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</si>
  <si>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</si>
  <si>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</si>
  <si>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</si>
  <si>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</si>
  <si>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</si>
  <si>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</si>
  <si>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</si>
  <si>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</si>
  <si>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</si>
  <si>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</si>
  <si>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</si>
  <si>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</si>
  <si>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</si>
  <si>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</si>
  <si>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</si>
  <si>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</si>
  <si>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</si>
  <si>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</si>
  <si>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</si>
  <si>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</si>
  <si>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</si>
  <si>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</si>
  <si>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</si>
  <si>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</si>
  <si>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</si>
  <si>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</si>
  <si>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</si>
  <si>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</si>
  <si>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</si>
  <si>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</si>
  <si>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</si>
  <si>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</si>
  <si>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</si>
  <si>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</si>
  <si>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</si>
  <si>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</si>
  <si>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</si>
  <si>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</si>
  <si>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</si>
  <si>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</si>
  <si>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</si>
  <si>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</si>
  <si>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</si>
  <si>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</si>
  <si>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</si>
  <si>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</si>
  <si>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</si>
  <si>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</si>
  <si>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</si>
  <si>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</si>
  <si>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</si>
  <si>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</si>
  <si>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</si>
  <si>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</si>
  <si>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</si>
  <si>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</si>
  <si>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</si>
  <si>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</si>
  <si>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</si>
  <si>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</si>
  <si>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</si>
  <si>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</si>
  <si>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</si>
  <si>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</si>
  <si>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</si>
  <si>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</si>
  <si>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</si>
  <si>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</si>
  <si>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</si>
  <si>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</si>
  <si>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</si>
  <si>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</si>
  <si>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</si>
  <si>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</si>
  <si>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</si>
  <si>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</si>
  <si>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</si>
  <si>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Članarine i norme</t>
  </si>
  <si>
    <t>A631000</t>
  </si>
  <si>
    <t>VOĐENJE SUDSKIH POSTUPAKA IZ NADLEŽNOSTI VRHOVNOG SUDA RH</t>
  </si>
  <si>
    <t xml:space="preserve">VRHOVNI SUD REPUBLIKE HRVATSKE </t>
  </si>
  <si>
    <t xml:space="preserve">PLAN 2023. </t>
  </si>
  <si>
    <t>POVEĆANJE/             SMANJENJE</t>
  </si>
  <si>
    <t>NOVI PLAN 2023.</t>
  </si>
  <si>
    <t>OPĆI PRIHODI I PRIMICI - LIMIT</t>
  </si>
  <si>
    <t>GLAVA 10920</t>
  </si>
  <si>
    <t>IZVRŠENJE                    01.01.-30.06.2023.</t>
  </si>
  <si>
    <t xml:space="preserve">IZMJENE I DOPUNE FINANCIJSKOG PLANA VRHOVNOG SUDA REPUBLIKE HRVATSKE ZA 2023. GODINU (LIPANJ, 2023.)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</si>
</sst>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</borders>
  <cellStyleXfs count="8">
    <xf numFmtId="0" fontId="0" fillId="0" borderId="0"/>
    <xf numFmtId="0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left" vertical="center" indent="1" justifyLastLine="1"/>
    </xf>
    <xf numFmtId="4" fontId="1" fillId="5" borderId="1" applyNumberFormat="0" applyProtection="0">
      <alignment horizontal="right" vertical="center"/>
    </xf>
    <xf numFmtId="0" fontId="1" fillId="6" borderId="1" applyNumberFormat="0" applyProtection="0">
      <alignment horizontal="left" vertical="center" indent="1" justifyLastLine="1"/>
    </xf>
    <xf numFmtId="4" fontId="1" fillId="7" borderId="1" applyNumberFormat="0" applyProtection="0">
      <alignment vertical="center"/>
    </xf>
    <xf numFmtId="0" fontId="1" fillId="8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35">
    <xf numFmtId="0" fontId="0" fillId="0" borderId="0" xfId="0"/>
    <xf numFmtId="3" fontId="0" fillId="0" borderId="0" xfId="0" applyNumberFormat="1"/>
    <xf numFmtId="164" fontId="2" fillId="2" borderId="1" xfId="1" quotePrefix="1" applyNumberFormat="1" applyFont="1">
      <alignment horizontal="left" vertical="center" indent="1" justifyLastLine="1"/>
    </xf>
    <xf numFmtId="0" fontId="2" fillId="9" borderId="1" xfId="4" quotePrefix="1" applyFont="1" applyFill="1">
      <alignment horizontal="left" vertical="center" indent="1" justifyLastLine="1"/>
    </xf>
    <xf numFmtId="0" fontId="0" fillId="0" borderId="0" xfId="0" applyFont="1"/>
    <xf numFmtId="0" fontId="3" fillId="0" borderId="0" xfId="0" applyFont="1"/>
    <xf numFmtId="3" fontId="3" fillId="0" borderId="0" xfId="0" applyNumberFormat="1" applyFont="1"/>
    <xf numFmtId="164" fontId="5" fillId="2" borderId="1" xfId="1" quotePrefix="1" applyNumberFormat="1" applyFont="1">
      <alignment horizontal="left" vertical="center" indent="1" justifyLastLine="1"/>
    </xf>
    <xf numFmtId="3" fontId="2" fillId="4" borderId="1" xfId="2" quotePrefix="1" applyNumberFormat="1" applyFont="1" applyFill="1" applyAlignment="1">
      <alignment horizontal="center" vertical="center" wrapText="1"/>
    </xf>
    <xf numFmtId="3" fontId="2" fillId="7" borderId="1" xfId="5" applyNumberFormat="1" applyFont="1">
      <alignment vertical="center"/>
    </xf>
    <xf numFmtId="164" fontId="2" fillId="5" borderId="1" xfId="3" quotePrefix="1" applyNumberFormat="1" applyFont="1" applyAlignment="1">
      <alignment horizontal="center" vertical="center"/>
    </xf>
    <xf numFmtId="0" fontId="2" fillId="5" borderId="1" xfId="3" quotePrefix="1" applyNumberFormat="1" applyFont="1" applyAlignment="1">
      <alignment horizontal="left" vertical="center"/>
    </xf>
    <xf numFmtId="164" fontId="5" fillId="5" borderId="1" xfId="3" quotePrefix="1" applyNumberFormat="1" applyFont="1">
      <alignment horizontal="right" vertical="center"/>
    </xf>
    <xf numFmtId="0" fontId="2" fillId="5" borderId="1" xfId="3" quotePrefix="1" applyNumberFormat="1" applyFont="1" applyAlignment="1">
      <alignment horizontal="center" vertical="center"/>
    </xf>
    <xf numFmtId="164" fontId="2" fillId="8" borderId="1" xfId="6" quotePrefix="1" applyNumberFormat="1" applyFont="1" applyAlignment="1">
      <alignment horizontal="left" vertical="center" indent="4" justifyLastLine="1"/>
    </xf>
    <xf numFmtId="0" fontId="2" fillId="8" borderId="1" xfId="6" quotePrefix="1" applyFont="1">
      <alignment horizontal="left" vertical="center" indent="1" justifyLastLine="1"/>
    </xf>
    <xf numFmtId="164" fontId="2" fillId="9" borderId="1" xfId="1" quotePrefix="1" applyNumberFormat="1" applyFont="1" applyFill="1" applyAlignment="1">
      <alignment horizontal="left" vertical="center" indent="5" justifyLastLine="1"/>
    </xf>
    <xf numFmtId="0" fontId="2" fillId="9" borderId="1" xfId="1" quotePrefix="1" applyFont="1" applyFill="1">
      <alignment horizontal="left" vertical="center" indent="1" justifyLastLine="1"/>
    </xf>
    <xf numFmtId="164" fontId="5" fillId="2" borderId="1" xfId="1" quotePrefix="1" applyNumberFormat="1" applyFont="1" applyAlignment="1">
      <alignment horizontal="left" vertical="center" indent="6" justifyLastLine="1"/>
    </xf>
    <xf numFmtId="0" fontId="5" fillId="2" borderId="1" xfId="1" quotePrefix="1" applyFont="1">
      <alignment horizontal="left" vertical="center" indent="1" justifyLastLine="1"/>
    </xf>
    <xf numFmtId="3" fontId="5" fillId="7" borderId="1" xfId="5" applyNumberFormat="1" applyFont="1">
      <alignment vertical="center"/>
    </xf>
    <xf numFmtId="0" fontId="5" fillId="2" borderId="1" xfId="1" quotePrefix="1" applyFont="1" applyAlignment="1">
      <alignment horizontal="left" vertical="center" indent="7" justifyLastLine="1"/>
    </xf>
    <xf numFmtId="3" fontId="5" fillId="0" borderId="1" xfId="7" applyNumberFormat="1" applyFont="1">
      <alignment horizontal="right" vertical="center"/>
    </xf>
    <xf numFmtId="3" fontId="5" fillId="0" borderId="1" xfId="7" applyNumberFormat="1" applyFont="1" applyProtection="1">
      <alignment horizontal="right" vertical="center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top"/>
    </xf>
    <xf numFmtId="164" fontId="2" fillId="9" borderId="1" xfId="4" quotePrefix="1" applyNumberFormat="1" applyFont="1" applyFill="1" applyAlignment="1">
      <alignment vertical="center" justifyLastLine="1"/>
    </xf>
    <xf numFmtId="3" fontId="4" fillId="0" borderId="0" xfId="0" applyNumberFormat="1" applyFont="1" applyBorder="1" applyAlignment="1">
      <alignment horizontal="center" vertical="center" wrapText="1"/>
    </xf>
    <xf numFmtId="3" fontId="2" fillId="4" borderId="1" xfId="2" quotePrefix="1" applyNumberFormat="1" applyFont="1" applyFill="1" applyAlignment="1">
      <alignment horizontal="center" wrapText="1"/>
    </xf>
    <xf numFmtId="4" fontId="2" fillId="7" borderId="1" xfId="5" applyNumberFormat="1" applyFont="1">
      <alignment vertical="center"/>
    </xf>
    <xf numFmtId="4" fontId="5" fillId="7" borderId="1" xfId="5" applyNumberFormat="1" applyFont="1">
      <alignment vertical="center"/>
    </xf>
    <xf numFmtId="4" fontId="5" fillId="0" borderId="1" xfId="7" applyNumberFormat="1" applyFont="1">
      <alignment horizontal="right" vertical="center"/>
    </xf>
    <xf numFmtId="4" fontId="5" fillId="0" borderId="1" xfId="7" applyNumberFormat="1" applyFont="1" applyProtection="1">
      <alignment horizontal="right" vertical="center"/>
      <protection locked="0"/>
    </xf>
    <xf numFmtId="3" fontId="4" fillId="0" borderId="2" xfId="0" applyNumberFormat="1" applyFont="1" applyBorder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H16" sqref="H16"/>
    </sheetView>
  </sheetViews>
  <sheetFormatPr defaultRowHeight="15" x14ac:dyDescent="0.25"/>
  <cols>
    <col min="1" max="1" width="16.140625" customWidth="1"/>
    <col min="2" max="2" width="72" customWidth="1"/>
    <col min="3" max="3" width="15.42578125" style="1" customWidth="1"/>
    <col min="4" max="4" width="15.28515625" style="1" customWidth="1"/>
    <col min="5" max="5" width="17.28515625" style="1" customWidth="1"/>
    <col min="6" max="6" width="19.140625" style="1" customWidth="1"/>
    <col min="7" max="7" width="15.140625" customWidth="1"/>
    <col min="206" max="206" width="30.28515625" customWidth="1"/>
    <col min="207" max="207" width="59" customWidth="1"/>
    <col min="208" max="208" width="10.85546875" customWidth="1"/>
    <col min="209" max="209" width="16" customWidth="1"/>
    <col min="210" max="210" width="17.140625" customWidth="1"/>
    <col min="211" max="211" width="16" customWidth="1"/>
    <col min="212" max="212" width="15" customWidth="1"/>
    <col min="213" max="221" width="12.7109375" customWidth="1"/>
    <col min="222" max="223" width="15.42578125" customWidth="1"/>
    <col min="224" max="235" width="16" customWidth="1"/>
    <col min="236" max="240" width="15" customWidth="1"/>
    <col min="241" max="241" width="14" customWidth="1"/>
    <col min="242" max="242" width="15" customWidth="1"/>
    <col min="243" max="243" width="14" customWidth="1"/>
    <col min="462" max="462" width="30.28515625" customWidth="1"/>
    <col min="463" max="463" width="59" customWidth="1"/>
    <col min="464" max="464" width="10.85546875" customWidth="1"/>
    <col min="465" max="465" width="16" customWidth="1"/>
    <col min="466" max="466" width="17.140625" customWidth="1"/>
    <col min="467" max="467" width="16" customWidth="1"/>
    <col min="468" max="468" width="15" customWidth="1"/>
    <col min="469" max="477" width="12.7109375" customWidth="1"/>
    <col min="478" max="479" width="15.42578125" customWidth="1"/>
    <col min="480" max="491" width="16" customWidth="1"/>
    <col min="492" max="496" width="15" customWidth="1"/>
    <col min="497" max="497" width="14" customWidth="1"/>
    <col min="498" max="498" width="15" customWidth="1"/>
    <col min="499" max="499" width="14" customWidth="1"/>
    <col min="718" max="718" width="30.28515625" customWidth="1"/>
    <col min="719" max="719" width="59" customWidth="1"/>
    <col min="720" max="720" width="10.85546875" customWidth="1"/>
    <col min="721" max="721" width="16" customWidth="1"/>
    <col min="722" max="722" width="17.140625" customWidth="1"/>
    <col min="723" max="723" width="16" customWidth="1"/>
    <col min="724" max="724" width="15" customWidth="1"/>
    <col min="725" max="733" width="12.7109375" customWidth="1"/>
    <col min="734" max="735" width="15.42578125" customWidth="1"/>
    <col min="736" max="747" width="16" customWidth="1"/>
    <col min="748" max="752" width="15" customWidth="1"/>
    <col min="753" max="753" width="14" customWidth="1"/>
    <col min="754" max="754" width="15" customWidth="1"/>
    <col min="755" max="755" width="14" customWidth="1"/>
    <col min="974" max="974" width="30.28515625" customWidth="1"/>
    <col min="975" max="975" width="59" customWidth="1"/>
    <col min="976" max="976" width="10.85546875" customWidth="1"/>
    <col min="977" max="977" width="16" customWidth="1"/>
    <col min="978" max="978" width="17.140625" customWidth="1"/>
    <col min="979" max="979" width="16" customWidth="1"/>
    <col min="980" max="980" width="15" customWidth="1"/>
    <col min="981" max="989" width="12.7109375" customWidth="1"/>
    <col min="990" max="991" width="15.42578125" customWidth="1"/>
    <col min="992" max="1003" width="16" customWidth="1"/>
    <col min="1004" max="1008" width="15" customWidth="1"/>
    <col min="1009" max="1009" width="14" customWidth="1"/>
    <col min="1010" max="1010" width="15" customWidth="1"/>
    <col min="1011" max="1011" width="14" customWidth="1"/>
    <col min="1230" max="1230" width="30.28515625" customWidth="1"/>
    <col min="1231" max="1231" width="59" customWidth="1"/>
    <col min="1232" max="1232" width="10.85546875" customWidth="1"/>
    <col min="1233" max="1233" width="16" customWidth="1"/>
    <col min="1234" max="1234" width="17.140625" customWidth="1"/>
    <col min="1235" max="1235" width="16" customWidth="1"/>
    <col min="1236" max="1236" width="15" customWidth="1"/>
    <col min="1237" max="1245" width="12.7109375" customWidth="1"/>
    <col min="1246" max="1247" width="15.42578125" customWidth="1"/>
    <col min="1248" max="1259" width="16" customWidth="1"/>
    <col min="1260" max="1264" width="15" customWidth="1"/>
    <col min="1265" max="1265" width="14" customWidth="1"/>
    <col min="1266" max="1266" width="15" customWidth="1"/>
    <col min="1267" max="1267" width="14" customWidth="1"/>
    <col min="1486" max="1486" width="30.28515625" customWidth="1"/>
    <col min="1487" max="1487" width="59" customWidth="1"/>
    <col min="1488" max="1488" width="10.85546875" customWidth="1"/>
    <col min="1489" max="1489" width="16" customWidth="1"/>
    <col min="1490" max="1490" width="17.140625" customWidth="1"/>
    <col min="1491" max="1491" width="16" customWidth="1"/>
    <col min="1492" max="1492" width="15" customWidth="1"/>
    <col min="1493" max="1501" width="12.7109375" customWidth="1"/>
    <col min="1502" max="1503" width="15.42578125" customWidth="1"/>
    <col min="1504" max="1515" width="16" customWidth="1"/>
    <col min="1516" max="1520" width="15" customWidth="1"/>
    <col min="1521" max="1521" width="14" customWidth="1"/>
    <col min="1522" max="1522" width="15" customWidth="1"/>
    <col min="1523" max="1523" width="14" customWidth="1"/>
    <col min="1742" max="1742" width="30.28515625" customWidth="1"/>
    <col min="1743" max="1743" width="59" customWidth="1"/>
    <col min="1744" max="1744" width="10.85546875" customWidth="1"/>
    <col min="1745" max="1745" width="16" customWidth="1"/>
    <col min="1746" max="1746" width="17.140625" customWidth="1"/>
    <col min="1747" max="1747" width="16" customWidth="1"/>
    <col min="1748" max="1748" width="15" customWidth="1"/>
    <col min="1749" max="1757" width="12.7109375" customWidth="1"/>
    <col min="1758" max="1759" width="15.42578125" customWidth="1"/>
    <col min="1760" max="1771" width="16" customWidth="1"/>
    <col min="1772" max="1776" width="15" customWidth="1"/>
    <col min="1777" max="1777" width="14" customWidth="1"/>
    <col min="1778" max="1778" width="15" customWidth="1"/>
    <col min="1779" max="1779" width="14" customWidth="1"/>
    <col min="1998" max="1998" width="30.28515625" customWidth="1"/>
    <col min="1999" max="1999" width="59" customWidth="1"/>
    <col min="2000" max="2000" width="10.85546875" customWidth="1"/>
    <col min="2001" max="2001" width="16" customWidth="1"/>
    <col min="2002" max="2002" width="17.140625" customWidth="1"/>
    <col min="2003" max="2003" width="16" customWidth="1"/>
    <col min="2004" max="2004" width="15" customWidth="1"/>
    <col min="2005" max="2013" width="12.7109375" customWidth="1"/>
    <col min="2014" max="2015" width="15.42578125" customWidth="1"/>
    <col min="2016" max="2027" width="16" customWidth="1"/>
    <col min="2028" max="2032" width="15" customWidth="1"/>
    <col min="2033" max="2033" width="14" customWidth="1"/>
    <col min="2034" max="2034" width="15" customWidth="1"/>
    <col min="2035" max="2035" width="14" customWidth="1"/>
    <col min="2254" max="2254" width="30.28515625" customWidth="1"/>
    <col min="2255" max="2255" width="59" customWidth="1"/>
    <col min="2256" max="2256" width="10.85546875" customWidth="1"/>
    <col min="2257" max="2257" width="16" customWidth="1"/>
    <col min="2258" max="2258" width="17.140625" customWidth="1"/>
    <col min="2259" max="2259" width="16" customWidth="1"/>
    <col min="2260" max="2260" width="15" customWidth="1"/>
    <col min="2261" max="2269" width="12.7109375" customWidth="1"/>
    <col min="2270" max="2271" width="15.42578125" customWidth="1"/>
    <col min="2272" max="2283" width="16" customWidth="1"/>
    <col min="2284" max="2288" width="15" customWidth="1"/>
    <col min="2289" max="2289" width="14" customWidth="1"/>
    <col min="2290" max="2290" width="15" customWidth="1"/>
    <col min="2291" max="2291" width="14" customWidth="1"/>
    <col min="2510" max="2510" width="30.28515625" customWidth="1"/>
    <col min="2511" max="2511" width="59" customWidth="1"/>
    <col min="2512" max="2512" width="10.85546875" customWidth="1"/>
    <col min="2513" max="2513" width="16" customWidth="1"/>
    <col min="2514" max="2514" width="17.140625" customWidth="1"/>
    <col min="2515" max="2515" width="16" customWidth="1"/>
    <col min="2516" max="2516" width="15" customWidth="1"/>
    <col min="2517" max="2525" width="12.7109375" customWidth="1"/>
    <col min="2526" max="2527" width="15.42578125" customWidth="1"/>
    <col min="2528" max="2539" width="16" customWidth="1"/>
    <col min="2540" max="2544" width="15" customWidth="1"/>
    <col min="2545" max="2545" width="14" customWidth="1"/>
    <col min="2546" max="2546" width="15" customWidth="1"/>
    <col min="2547" max="2547" width="14" customWidth="1"/>
    <col min="2766" max="2766" width="30.28515625" customWidth="1"/>
    <col min="2767" max="2767" width="59" customWidth="1"/>
    <col min="2768" max="2768" width="10.85546875" customWidth="1"/>
    <col min="2769" max="2769" width="16" customWidth="1"/>
    <col min="2770" max="2770" width="17.140625" customWidth="1"/>
    <col min="2771" max="2771" width="16" customWidth="1"/>
    <col min="2772" max="2772" width="15" customWidth="1"/>
    <col min="2773" max="2781" width="12.7109375" customWidth="1"/>
    <col min="2782" max="2783" width="15.42578125" customWidth="1"/>
    <col min="2784" max="2795" width="16" customWidth="1"/>
    <col min="2796" max="2800" width="15" customWidth="1"/>
    <col min="2801" max="2801" width="14" customWidth="1"/>
    <col min="2802" max="2802" width="15" customWidth="1"/>
    <col min="2803" max="2803" width="14" customWidth="1"/>
    <col min="3022" max="3022" width="30.28515625" customWidth="1"/>
    <col min="3023" max="3023" width="59" customWidth="1"/>
    <col min="3024" max="3024" width="10.85546875" customWidth="1"/>
    <col min="3025" max="3025" width="16" customWidth="1"/>
    <col min="3026" max="3026" width="17.140625" customWidth="1"/>
    <col min="3027" max="3027" width="16" customWidth="1"/>
    <col min="3028" max="3028" width="15" customWidth="1"/>
    <col min="3029" max="3037" width="12.7109375" customWidth="1"/>
    <col min="3038" max="3039" width="15.42578125" customWidth="1"/>
    <col min="3040" max="3051" width="16" customWidth="1"/>
    <col min="3052" max="3056" width="15" customWidth="1"/>
    <col min="3057" max="3057" width="14" customWidth="1"/>
    <col min="3058" max="3058" width="15" customWidth="1"/>
    <col min="3059" max="3059" width="14" customWidth="1"/>
    <col min="3278" max="3278" width="30.28515625" customWidth="1"/>
    <col min="3279" max="3279" width="59" customWidth="1"/>
    <col min="3280" max="3280" width="10.85546875" customWidth="1"/>
    <col min="3281" max="3281" width="16" customWidth="1"/>
    <col min="3282" max="3282" width="17.140625" customWidth="1"/>
    <col min="3283" max="3283" width="16" customWidth="1"/>
    <col min="3284" max="3284" width="15" customWidth="1"/>
    <col min="3285" max="3293" width="12.7109375" customWidth="1"/>
    <col min="3294" max="3295" width="15.42578125" customWidth="1"/>
    <col min="3296" max="3307" width="16" customWidth="1"/>
    <col min="3308" max="3312" width="15" customWidth="1"/>
    <col min="3313" max="3313" width="14" customWidth="1"/>
    <col min="3314" max="3314" width="15" customWidth="1"/>
    <col min="3315" max="3315" width="14" customWidth="1"/>
    <col min="3534" max="3534" width="30.28515625" customWidth="1"/>
    <col min="3535" max="3535" width="59" customWidth="1"/>
    <col min="3536" max="3536" width="10.85546875" customWidth="1"/>
    <col min="3537" max="3537" width="16" customWidth="1"/>
    <col min="3538" max="3538" width="17.140625" customWidth="1"/>
    <col min="3539" max="3539" width="16" customWidth="1"/>
    <col min="3540" max="3540" width="15" customWidth="1"/>
    <col min="3541" max="3549" width="12.7109375" customWidth="1"/>
    <col min="3550" max="3551" width="15.42578125" customWidth="1"/>
    <col min="3552" max="3563" width="16" customWidth="1"/>
    <col min="3564" max="3568" width="15" customWidth="1"/>
    <col min="3569" max="3569" width="14" customWidth="1"/>
    <col min="3570" max="3570" width="15" customWidth="1"/>
    <col min="3571" max="3571" width="14" customWidth="1"/>
    <col min="3790" max="3790" width="30.28515625" customWidth="1"/>
    <col min="3791" max="3791" width="59" customWidth="1"/>
    <col min="3792" max="3792" width="10.85546875" customWidth="1"/>
    <col min="3793" max="3793" width="16" customWidth="1"/>
    <col min="3794" max="3794" width="17.140625" customWidth="1"/>
    <col min="3795" max="3795" width="16" customWidth="1"/>
    <col min="3796" max="3796" width="15" customWidth="1"/>
    <col min="3797" max="3805" width="12.7109375" customWidth="1"/>
    <col min="3806" max="3807" width="15.42578125" customWidth="1"/>
    <col min="3808" max="3819" width="16" customWidth="1"/>
    <col min="3820" max="3824" width="15" customWidth="1"/>
    <col min="3825" max="3825" width="14" customWidth="1"/>
    <col min="3826" max="3826" width="15" customWidth="1"/>
    <col min="3827" max="3827" width="14" customWidth="1"/>
    <col min="4046" max="4046" width="30.28515625" customWidth="1"/>
    <col min="4047" max="4047" width="59" customWidth="1"/>
    <col min="4048" max="4048" width="10.85546875" customWidth="1"/>
    <col min="4049" max="4049" width="16" customWidth="1"/>
    <col min="4050" max="4050" width="17.140625" customWidth="1"/>
    <col min="4051" max="4051" width="16" customWidth="1"/>
    <col min="4052" max="4052" width="15" customWidth="1"/>
    <col min="4053" max="4061" width="12.7109375" customWidth="1"/>
    <col min="4062" max="4063" width="15.42578125" customWidth="1"/>
    <col min="4064" max="4075" width="16" customWidth="1"/>
    <col min="4076" max="4080" width="15" customWidth="1"/>
    <col min="4081" max="4081" width="14" customWidth="1"/>
    <col min="4082" max="4082" width="15" customWidth="1"/>
    <col min="4083" max="4083" width="14" customWidth="1"/>
    <col min="4302" max="4302" width="30.28515625" customWidth="1"/>
    <col min="4303" max="4303" width="59" customWidth="1"/>
    <col min="4304" max="4304" width="10.85546875" customWidth="1"/>
    <col min="4305" max="4305" width="16" customWidth="1"/>
    <col min="4306" max="4306" width="17.140625" customWidth="1"/>
    <col min="4307" max="4307" width="16" customWidth="1"/>
    <col min="4308" max="4308" width="15" customWidth="1"/>
    <col min="4309" max="4317" width="12.7109375" customWidth="1"/>
    <col min="4318" max="4319" width="15.42578125" customWidth="1"/>
    <col min="4320" max="4331" width="16" customWidth="1"/>
    <col min="4332" max="4336" width="15" customWidth="1"/>
    <col min="4337" max="4337" width="14" customWidth="1"/>
    <col min="4338" max="4338" width="15" customWidth="1"/>
    <col min="4339" max="4339" width="14" customWidth="1"/>
    <col min="4558" max="4558" width="30.28515625" customWidth="1"/>
    <col min="4559" max="4559" width="59" customWidth="1"/>
    <col min="4560" max="4560" width="10.85546875" customWidth="1"/>
    <col min="4561" max="4561" width="16" customWidth="1"/>
    <col min="4562" max="4562" width="17.140625" customWidth="1"/>
    <col min="4563" max="4563" width="16" customWidth="1"/>
    <col min="4564" max="4564" width="15" customWidth="1"/>
    <col min="4565" max="4573" width="12.7109375" customWidth="1"/>
    <col min="4574" max="4575" width="15.42578125" customWidth="1"/>
    <col min="4576" max="4587" width="16" customWidth="1"/>
    <col min="4588" max="4592" width="15" customWidth="1"/>
    <col min="4593" max="4593" width="14" customWidth="1"/>
    <col min="4594" max="4594" width="15" customWidth="1"/>
    <col min="4595" max="4595" width="14" customWidth="1"/>
    <col min="4814" max="4814" width="30.28515625" customWidth="1"/>
    <col min="4815" max="4815" width="59" customWidth="1"/>
    <col min="4816" max="4816" width="10.85546875" customWidth="1"/>
    <col min="4817" max="4817" width="16" customWidth="1"/>
    <col min="4818" max="4818" width="17.140625" customWidth="1"/>
    <col min="4819" max="4819" width="16" customWidth="1"/>
    <col min="4820" max="4820" width="15" customWidth="1"/>
    <col min="4821" max="4829" width="12.7109375" customWidth="1"/>
    <col min="4830" max="4831" width="15.42578125" customWidth="1"/>
    <col min="4832" max="4843" width="16" customWidth="1"/>
    <col min="4844" max="4848" width="15" customWidth="1"/>
    <col min="4849" max="4849" width="14" customWidth="1"/>
    <col min="4850" max="4850" width="15" customWidth="1"/>
    <col min="4851" max="4851" width="14" customWidth="1"/>
    <col min="5070" max="5070" width="30.28515625" customWidth="1"/>
    <col min="5071" max="5071" width="59" customWidth="1"/>
    <col min="5072" max="5072" width="10.85546875" customWidth="1"/>
    <col min="5073" max="5073" width="16" customWidth="1"/>
    <col min="5074" max="5074" width="17.140625" customWidth="1"/>
    <col min="5075" max="5075" width="16" customWidth="1"/>
    <col min="5076" max="5076" width="15" customWidth="1"/>
    <col min="5077" max="5085" width="12.7109375" customWidth="1"/>
    <col min="5086" max="5087" width="15.42578125" customWidth="1"/>
    <col min="5088" max="5099" width="16" customWidth="1"/>
    <col min="5100" max="5104" width="15" customWidth="1"/>
    <col min="5105" max="5105" width="14" customWidth="1"/>
    <col min="5106" max="5106" width="15" customWidth="1"/>
    <col min="5107" max="5107" width="14" customWidth="1"/>
    <col min="5326" max="5326" width="30.28515625" customWidth="1"/>
    <col min="5327" max="5327" width="59" customWidth="1"/>
    <col min="5328" max="5328" width="10.85546875" customWidth="1"/>
    <col min="5329" max="5329" width="16" customWidth="1"/>
    <col min="5330" max="5330" width="17.140625" customWidth="1"/>
    <col min="5331" max="5331" width="16" customWidth="1"/>
    <col min="5332" max="5332" width="15" customWidth="1"/>
    <col min="5333" max="5341" width="12.7109375" customWidth="1"/>
    <col min="5342" max="5343" width="15.42578125" customWidth="1"/>
    <col min="5344" max="5355" width="16" customWidth="1"/>
    <col min="5356" max="5360" width="15" customWidth="1"/>
    <col min="5361" max="5361" width="14" customWidth="1"/>
    <col min="5362" max="5362" width="15" customWidth="1"/>
    <col min="5363" max="5363" width="14" customWidth="1"/>
    <col min="5582" max="5582" width="30.28515625" customWidth="1"/>
    <col min="5583" max="5583" width="59" customWidth="1"/>
    <col min="5584" max="5584" width="10.85546875" customWidth="1"/>
    <col min="5585" max="5585" width="16" customWidth="1"/>
    <col min="5586" max="5586" width="17.140625" customWidth="1"/>
    <col min="5587" max="5587" width="16" customWidth="1"/>
    <col min="5588" max="5588" width="15" customWidth="1"/>
    <col min="5589" max="5597" width="12.7109375" customWidth="1"/>
    <col min="5598" max="5599" width="15.42578125" customWidth="1"/>
    <col min="5600" max="5611" width="16" customWidth="1"/>
    <col min="5612" max="5616" width="15" customWidth="1"/>
    <col min="5617" max="5617" width="14" customWidth="1"/>
    <col min="5618" max="5618" width="15" customWidth="1"/>
    <col min="5619" max="5619" width="14" customWidth="1"/>
    <col min="5838" max="5838" width="30.28515625" customWidth="1"/>
    <col min="5839" max="5839" width="59" customWidth="1"/>
    <col min="5840" max="5840" width="10.85546875" customWidth="1"/>
    <col min="5841" max="5841" width="16" customWidth="1"/>
    <col min="5842" max="5842" width="17.140625" customWidth="1"/>
    <col min="5843" max="5843" width="16" customWidth="1"/>
    <col min="5844" max="5844" width="15" customWidth="1"/>
    <col min="5845" max="5853" width="12.7109375" customWidth="1"/>
    <col min="5854" max="5855" width="15.42578125" customWidth="1"/>
    <col min="5856" max="5867" width="16" customWidth="1"/>
    <col min="5868" max="5872" width="15" customWidth="1"/>
    <col min="5873" max="5873" width="14" customWidth="1"/>
    <col min="5874" max="5874" width="15" customWidth="1"/>
    <col min="5875" max="5875" width="14" customWidth="1"/>
    <col min="6094" max="6094" width="30.28515625" customWidth="1"/>
    <col min="6095" max="6095" width="59" customWidth="1"/>
    <col min="6096" max="6096" width="10.85546875" customWidth="1"/>
    <col min="6097" max="6097" width="16" customWidth="1"/>
    <col min="6098" max="6098" width="17.140625" customWidth="1"/>
    <col min="6099" max="6099" width="16" customWidth="1"/>
    <col min="6100" max="6100" width="15" customWidth="1"/>
    <col min="6101" max="6109" width="12.7109375" customWidth="1"/>
    <col min="6110" max="6111" width="15.42578125" customWidth="1"/>
    <col min="6112" max="6123" width="16" customWidth="1"/>
    <col min="6124" max="6128" width="15" customWidth="1"/>
    <col min="6129" max="6129" width="14" customWidth="1"/>
    <col min="6130" max="6130" width="15" customWidth="1"/>
    <col min="6131" max="6131" width="14" customWidth="1"/>
    <col min="6350" max="6350" width="30.28515625" customWidth="1"/>
    <col min="6351" max="6351" width="59" customWidth="1"/>
    <col min="6352" max="6352" width="10.85546875" customWidth="1"/>
    <col min="6353" max="6353" width="16" customWidth="1"/>
    <col min="6354" max="6354" width="17.140625" customWidth="1"/>
    <col min="6355" max="6355" width="16" customWidth="1"/>
    <col min="6356" max="6356" width="15" customWidth="1"/>
    <col min="6357" max="6365" width="12.7109375" customWidth="1"/>
    <col min="6366" max="6367" width="15.42578125" customWidth="1"/>
    <col min="6368" max="6379" width="16" customWidth="1"/>
    <col min="6380" max="6384" width="15" customWidth="1"/>
    <col min="6385" max="6385" width="14" customWidth="1"/>
    <col min="6386" max="6386" width="15" customWidth="1"/>
    <col min="6387" max="6387" width="14" customWidth="1"/>
    <col min="6606" max="6606" width="30.28515625" customWidth="1"/>
    <col min="6607" max="6607" width="59" customWidth="1"/>
    <col min="6608" max="6608" width="10.85546875" customWidth="1"/>
    <col min="6609" max="6609" width="16" customWidth="1"/>
    <col min="6610" max="6610" width="17.140625" customWidth="1"/>
    <col min="6611" max="6611" width="16" customWidth="1"/>
    <col min="6612" max="6612" width="15" customWidth="1"/>
    <col min="6613" max="6621" width="12.7109375" customWidth="1"/>
    <col min="6622" max="6623" width="15.42578125" customWidth="1"/>
    <col min="6624" max="6635" width="16" customWidth="1"/>
    <col min="6636" max="6640" width="15" customWidth="1"/>
    <col min="6641" max="6641" width="14" customWidth="1"/>
    <col min="6642" max="6642" width="15" customWidth="1"/>
    <col min="6643" max="6643" width="14" customWidth="1"/>
    <col min="6862" max="6862" width="30.28515625" customWidth="1"/>
    <col min="6863" max="6863" width="59" customWidth="1"/>
    <col min="6864" max="6864" width="10.85546875" customWidth="1"/>
    <col min="6865" max="6865" width="16" customWidth="1"/>
    <col min="6866" max="6866" width="17.140625" customWidth="1"/>
    <col min="6867" max="6867" width="16" customWidth="1"/>
    <col min="6868" max="6868" width="15" customWidth="1"/>
    <col min="6869" max="6877" width="12.7109375" customWidth="1"/>
    <col min="6878" max="6879" width="15.42578125" customWidth="1"/>
    <col min="6880" max="6891" width="16" customWidth="1"/>
    <col min="6892" max="6896" width="15" customWidth="1"/>
    <col min="6897" max="6897" width="14" customWidth="1"/>
    <col min="6898" max="6898" width="15" customWidth="1"/>
    <col min="6899" max="6899" width="14" customWidth="1"/>
    <col min="7118" max="7118" width="30.28515625" customWidth="1"/>
    <col min="7119" max="7119" width="59" customWidth="1"/>
    <col min="7120" max="7120" width="10.85546875" customWidth="1"/>
    <col min="7121" max="7121" width="16" customWidth="1"/>
    <col min="7122" max="7122" width="17.140625" customWidth="1"/>
    <col min="7123" max="7123" width="16" customWidth="1"/>
    <col min="7124" max="7124" width="15" customWidth="1"/>
    <col min="7125" max="7133" width="12.7109375" customWidth="1"/>
    <col min="7134" max="7135" width="15.42578125" customWidth="1"/>
    <col min="7136" max="7147" width="16" customWidth="1"/>
    <col min="7148" max="7152" width="15" customWidth="1"/>
    <col min="7153" max="7153" width="14" customWidth="1"/>
    <col min="7154" max="7154" width="15" customWidth="1"/>
    <col min="7155" max="7155" width="14" customWidth="1"/>
    <col min="7374" max="7374" width="30.28515625" customWidth="1"/>
    <col min="7375" max="7375" width="59" customWidth="1"/>
    <col min="7376" max="7376" width="10.85546875" customWidth="1"/>
    <col min="7377" max="7377" width="16" customWidth="1"/>
    <col min="7378" max="7378" width="17.140625" customWidth="1"/>
    <col min="7379" max="7379" width="16" customWidth="1"/>
    <col min="7380" max="7380" width="15" customWidth="1"/>
    <col min="7381" max="7389" width="12.7109375" customWidth="1"/>
    <col min="7390" max="7391" width="15.42578125" customWidth="1"/>
    <col min="7392" max="7403" width="16" customWidth="1"/>
    <col min="7404" max="7408" width="15" customWidth="1"/>
    <col min="7409" max="7409" width="14" customWidth="1"/>
    <col min="7410" max="7410" width="15" customWidth="1"/>
    <col min="7411" max="7411" width="14" customWidth="1"/>
    <col min="7630" max="7630" width="30.28515625" customWidth="1"/>
    <col min="7631" max="7631" width="59" customWidth="1"/>
    <col min="7632" max="7632" width="10.85546875" customWidth="1"/>
    <col min="7633" max="7633" width="16" customWidth="1"/>
    <col min="7634" max="7634" width="17.140625" customWidth="1"/>
    <col min="7635" max="7635" width="16" customWidth="1"/>
    <col min="7636" max="7636" width="15" customWidth="1"/>
    <col min="7637" max="7645" width="12.7109375" customWidth="1"/>
    <col min="7646" max="7647" width="15.42578125" customWidth="1"/>
    <col min="7648" max="7659" width="16" customWidth="1"/>
    <col min="7660" max="7664" width="15" customWidth="1"/>
    <col min="7665" max="7665" width="14" customWidth="1"/>
    <col min="7666" max="7666" width="15" customWidth="1"/>
    <col min="7667" max="7667" width="14" customWidth="1"/>
    <col min="7886" max="7886" width="30.28515625" customWidth="1"/>
    <col min="7887" max="7887" width="59" customWidth="1"/>
    <col min="7888" max="7888" width="10.85546875" customWidth="1"/>
    <col min="7889" max="7889" width="16" customWidth="1"/>
    <col min="7890" max="7890" width="17.140625" customWidth="1"/>
    <col min="7891" max="7891" width="16" customWidth="1"/>
    <col min="7892" max="7892" width="15" customWidth="1"/>
    <col min="7893" max="7901" width="12.7109375" customWidth="1"/>
    <col min="7902" max="7903" width="15.42578125" customWidth="1"/>
    <col min="7904" max="7915" width="16" customWidth="1"/>
    <col min="7916" max="7920" width="15" customWidth="1"/>
    <col min="7921" max="7921" width="14" customWidth="1"/>
    <col min="7922" max="7922" width="15" customWidth="1"/>
    <col min="7923" max="7923" width="14" customWidth="1"/>
    <col min="8142" max="8142" width="30.28515625" customWidth="1"/>
    <col min="8143" max="8143" width="59" customWidth="1"/>
    <col min="8144" max="8144" width="10.85546875" customWidth="1"/>
    <col min="8145" max="8145" width="16" customWidth="1"/>
    <col min="8146" max="8146" width="17.140625" customWidth="1"/>
    <col min="8147" max="8147" width="16" customWidth="1"/>
    <col min="8148" max="8148" width="15" customWidth="1"/>
    <col min="8149" max="8157" width="12.7109375" customWidth="1"/>
    <col min="8158" max="8159" width="15.42578125" customWidth="1"/>
    <col min="8160" max="8171" width="16" customWidth="1"/>
    <col min="8172" max="8176" width="15" customWidth="1"/>
    <col min="8177" max="8177" width="14" customWidth="1"/>
    <col min="8178" max="8178" width="15" customWidth="1"/>
    <col min="8179" max="8179" width="14" customWidth="1"/>
    <col min="8398" max="8398" width="30.28515625" customWidth="1"/>
    <col min="8399" max="8399" width="59" customWidth="1"/>
    <col min="8400" max="8400" width="10.85546875" customWidth="1"/>
    <col min="8401" max="8401" width="16" customWidth="1"/>
    <col min="8402" max="8402" width="17.140625" customWidth="1"/>
    <col min="8403" max="8403" width="16" customWidth="1"/>
    <col min="8404" max="8404" width="15" customWidth="1"/>
    <col min="8405" max="8413" width="12.7109375" customWidth="1"/>
    <col min="8414" max="8415" width="15.42578125" customWidth="1"/>
    <col min="8416" max="8427" width="16" customWidth="1"/>
    <col min="8428" max="8432" width="15" customWidth="1"/>
    <col min="8433" max="8433" width="14" customWidth="1"/>
    <col min="8434" max="8434" width="15" customWidth="1"/>
    <col min="8435" max="8435" width="14" customWidth="1"/>
    <col min="8654" max="8654" width="30.28515625" customWidth="1"/>
    <col min="8655" max="8655" width="59" customWidth="1"/>
    <col min="8656" max="8656" width="10.85546875" customWidth="1"/>
    <col min="8657" max="8657" width="16" customWidth="1"/>
    <col min="8658" max="8658" width="17.140625" customWidth="1"/>
    <col min="8659" max="8659" width="16" customWidth="1"/>
    <col min="8660" max="8660" width="15" customWidth="1"/>
    <col min="8661" max="8669" width="12.7109375" customWidth="1"/>
    <col min="8670" max="8671" width="15.42578125" customWidth="1"/>
    <col min="8672" max="8683" width="16" customWidth="1"/>
    <col min="8684" max="8688" width="15" customWidth="1"/>
    <col min="8689" max="8689" width="14" customWidth="1"/>
    <col min="8690" max="8690" width="15" customWidth="1"/>
    <col min="8691" max="8691" width="14" customWidth="1"/>
    <col min="8910" max="8910" width="30.28515625" customWidth="1"/>
    <col min="8911" max="8911" width="59" customWidth="1"/>
    <col min="8912" max="8912" width="10.85546875" customWidth="1"/>
    <col min="8913" max="8913" width="16" customWidth="1"/>
    <col min="8914" max="8914" width="17.140625" customWidth="1"/>
    <col min="8915" max="8915" width="16" customWidth="1"/>
    <col min="8916" max="8916" width="15" customWidth="1"/>
    <col min="8917" max="8925" width="12.7109375" customWidth="1"/>
    <col min="8926" max="8927" width="15.42578125" customWidth="1"/>
    <col min="8928" max="8939" width="16" customWidth="1"/>
    <col min="8940" max="8944" width="15" customWidth="1"/>
    <col min="8945" max="8945" width="14" customWidth="1"/>
    <col min="8946" max="8946" width="15" customWidth="1"/>
    <col min="8947" max="8947" width="14" customWidth="1"/>
    <col min="9166" max="9166" width="30.28515625" customWidth="1"/>
    <col min="9167" max="9167" width="59" customWidth="1"/>
    <col min="9168" max="9168" width="10.85546875" customWidth="1"/>
    <col min="9169" max="9169" width="16" customWidth="1"/>
    <col min="9170" max="9170" width="17.140625" customWidth="1"/>
    <col min="9171" max="9171" width="16" customWidth="1"/>
    <col min="9172" max="9172" width="15" customWidth="1"/>
    <col min="9173" max="9181" width="12.7109375" customWidth="1"/>
    <col min="9182" max="9183" width="15.42578125" customWidth="1"/>
    <col min="9184" max="9195" width="16" customWidth="1"/>
    <col min="9196" max="9200" width="15" customWidth="1"/>
    <col min="9201" max="9201" width="14" customWidth="1"/>
    <col min="9202" max="9202" width="15" customWidth="1"/>
    <col min="9203" max="9203" width="14" customWidth="1"/>
    <col min="9422" max="9422" width="30.28515625" customWidth="1"/>
    <col min="9423" max="9423" width="59" customWidth="1"/>
    <col min="9424" max="9424" width="10.85546875" customWidth="1"/>
    <col min="9425" max="9425" width="16" customWidth="1"/>
    <col min="9426" max="9426" width="17.140625" customWidth="1"/>
    <col min="9427" max="9427" width="16" customWidth="1"/>
    <col min="9428" max="9428" width="15" customWidth="1"/>
    <col min="9429" max="9437" width="12.7109375" customWidth="1"/>
    <col min="9438" max="9439" width="15.42578125" customWidth="1"/>
    <col min="9440" max="9451" width="16" customWidth="1"/>
    <col min="9452" max="9456" width="15" customWidth="1"/>
    <col min="9457" max="9457" width="14" customWidth="1"/>
    <col min="9458" max="9458" width="15" customWidth="1"/>
    <col min="9459" max="9459" width="14" customWidth="1"/>
    <col min="9678" max="9678" width="30.28515625" customWidth="1"/>
    <col min="9679" max="9679" width="59" customWidth="1"/>
    <col min="9680" max="9680" width="10.85546875" customWidth="1"/>
    <col min="9681" max="9681" width="16" customWidth="1"/>
    <col min="9682" max="9682" width="17.140625" customWidth="1"/>
    <col min="9683" max="9683" width="16" customWidth="1"/>
    <col min="9684" max="9684" width="15" customWidth="1"/>
    <col min="9685" max="9693" width="12.7109375" customWidth="1"/>
    <col min="9694" max="9695" width="15.42578125" customWidth="1"/>
    <col min="9696" max="9707" width="16" customWidth="1"/>
    <col min="9708" max="9712" width="15" customWidth="1"/>
    <col min="9713" max="9713" width="14" customWidth="1"/>
    <col min="9714" max="9714" width="15" customWidth="1"/>
    <col min="9715" max="9715" width="14" customWidth="1"/>
    <col min="9934" max="9934" width="30.28515625" customWidth="1"/>
    <col min="9935" max="9935" width="59" customWidth="1"/>
    <col min="9936" max="9936" width="10.85546875" customWidth="1"/>
    <col min="9937" max="9937" width="16" customWidth="1"/>
    <col min="9938" max="9938" width="17.140625" customWidth="1"/>
    <col min="9939" max="9939" width="16" customWidth="1"/>
    <col min="9940" max="9940" width="15" customWidth="1"/>
    <col min="9941" max="9949" width="12.7109375" customWidth="1"/>
    <col min="9950" max="9951" width="15.42578125" customWidth="1"/>
    <col min="9952" max="9963" width="16" customWidth="1"/>
    <col min="9964" max="9968" width="15" customWidth="1"/>
    <col min="9969" max="9969" width="14" customWidth="1"/>
    <col min="9970" max="9970" width="15" customWidth="1"/>
    <col min="9971" max="9971" width="14" customWidth="1"/>
    <col min="10190" max="10190" width="30.28515625" customWidth="1"/>
    <col min="10191" max="10191" width="59" customWidth="1"/>
    <col min="10192" max="10192" width="10.85546875" customWidth="1"/>
    <col min="10193" max="10193" width="16" customWidth="1"/>
    <col min="10194" max="10194" width="17.140625" customWidth="1"/>
    <col min="10195" max="10195" width="16" customWidth="1"/>
    <col min="10196" max="10196" width="15" customWidth="1"/>
    <col min="10197" max="10205" width="12.7109375" customWidth="1"/>
    <col min="10206" max="10207" width="15.42578125" customWidth="1"/>
    <col min="10208" max="10219" width="16" customWidth="1"/>
    <col min="10220" max="10224" width="15" customWidth="1"/>
    <col min="10225" max="10225" width="14" customWidth="1"/>
    <col min="10226" max="10226" width="15" customWidth="1"/>
    <col min="10227" max="10227" width="14" customWidth="1"/>
    <col min="10446" max="10446" width="30.28515625" customWidth="1"/>
    <col min="10447" max="10447" width="59" customWidth="1"/>
    <col min="10448" max="10448" width="10.85546875" customWidth="1"/>
    <col min="10449" max="10449" width="16" customWidth="1"/>
    <col min="10450" max="10450" width="17.140625" customWidth="1"/>
    <col min="10451" max="10451" width="16" customWidth="1"/>
    <col min="10452" max="10452" width="15" customWidth="1"/>
    <col min="10453" max="10461" width="12.7109375" customWidth="1"/>
    <col min="10462" max="10463" width="15.42578125" customWidth="1"/>
    <col min="10464" max="10475" width="16" customWidth="1"/>
    <col min="10476" max="10480" width="15" customWidth="1"/>
    <col min="10481" max="10481" width="14" customWidth="1"/>
    <col min="10482" max="10482" width="15" customWidth="1"/>
    <col min="10483" max="10483" width="14" customWidth="1"/>
    <col min="10702" max="10702" width="30.28515625" customWidth="1"/>
    <col min="10703" max="10703" width="59" customWidth="1"/>
    <col min="10704" max="10704" width="10.85546875" customWidth="1"/>
    <col min="10705" max="10705" width="16" customWidth="1"/>
    <col min="10706" max="10706" width="17.140625" customWidth="1"/>
    <col min="10707" max="10707" width="16" customWidth="1"/>
    <col min="10708" max="10708" width="15" customWidth="1"/>
    <col min="10709" max="10717" width="12.7109375" customWidth="1"/>
    <col min="10718" max="10719" width="15.42578125" customWidth="1"/>
    <col min="10720" max="10731" width="16" customWidth="1"/>
    <col min="10732" max="10736" width="15" customWidth="1"/>
    <col min="10737" max="10737" width="14" customWidth="1"/>
    <col min="10738" max="10738" width="15" customWidth="1"/>
    <col min="10739" max="10739" width="14" customWidth="1"/>
    <col min="10958" max="10958" width="30.28515625" customWidth="1"/>
    <col min="10959" max="10959" width="59" customWidth="1"/>
    <col min="10960" max="10960" width="10.85546875" customWidth="1"/>
    <col min="10961" max="10961" width="16" customWidth="1"/>
    <col min="10962" max="10962" width="17.140625" customWidth="1"/>
    <col min="10963" max="10963" width="16" customWidth="1"/>
    <col min="10964" max="10964" width="15" customWidth="1"/>
    <col min="10965" max="10973" width="12.7109375" customWidth="1"/>
    <col min="10974" max="10975" width="15.42578125" customWidth="1"/>
    <col min="10976" max="10987" width="16" customWidth="1"/>
    <col min="10988" max="10992" width="15" customWidth="1"/>
    <col min="10993" max="10993" width="14" customWidth="1"/>
    <col min="10994" max="10994" width="15" customWidth="1"/>
    <col min="10995" max="10995" width="14" customWidth="1"/>
    <col min="11214" max="11214" width="30.28515625" customWidth="1"/>
    <col min="11215" max="11215" width="59" customWidth="1"/>
    <col min="11216" max="11216" width="10.85546875" customWidth="1"/>
    <col min="11217" max="11217" width="16" customWidth="1"/>
    <col min="11218" max="11218" width="17.140625" customWidth="1"/>
    <col min="11219" max="11219" width="16" customWidth="1"/>
    <col min="11220" max="11220" width="15" customWidth="1"/>
    <col min="11221" max="11229" width="12.7109375" customWidth="1"/>
    <col min="11230" max="11231" width="15.42578125" customWidth="1"/>
    <col min="11232" max="11243" width="16" customWidth="1"/>
    <col min="11244" max="11248" width="15" customWidth="1"/>
    <col min="11249" max="11249" width="14" customWidth="1"/>
    <col min="11250" max="11250" width="15" customWidth="1"/>
    <col min="11251" max="11251" width="14" customWidth="1"/>
    <col min="11470" max="11470" width="30.28515625" customWidth="1"/>
    <col min="11471" max="11471" width="59" customWidth="1"/>
    <col min="11472" max="11472" width="10.85546875" customWidth="1"/>
    <col min="11473" max="11473" width="16" customWidth="1"/>
    <col min="11474" max="11474" width="17.140625" customWidth="1"/>
    <col min="11475" max="11475" width="16" customWidth="1"/>
    <col min="11476" max="11476" width="15" customWidth="1"/>
    <col min="11477" max="11485" width="12.7109375" customWidth="1"/>
    <col min="11486" max="11487" width="15.42578125" customWidth="1"/>
    <col min="11488" max="11499" width="16" customWidth="1"/>
    <col min="11500" max="11504" width="15" customWidth="1"/>
    <col min="11505" max="11505" width="14" customWidth="1"/>
    <col min="11506" max="11506" width="15" customWidth="1"/>
    <col min="11507" max="11507" width="14" customWidth="1"/>
    <col min="11726" max="11726" width="30.28515625" customWidth="1"/>
    <col min="11727" max="11727" width="59" customWidth="1"/>
    <col min="11728" max="11728" width="10.85546875" customWidth="1"/>
    <col min="11729" max="11729" width="16" customWidth="1"/>
    <col min="11730" max="11730" width="17.140625" customWidth="1"/>
    <col min="11731" max="11731" width="16" customWidth="1"/>
    <col min="11732" max="11732" width="15" customWidth="1"/>
    <col min="11733" max="11741" width="12.7109375" customWidth="1"/>
    <col min="11742" max="11743" width="15.42578125" customWidth="1"/>
    <col min="11744" max="11755" width="16" customWidth="1"/>
    <col min="11756" max="11760" width="15" customWidth="1"/>
    <col min="11761" max="11761" width="14" customWidth="1"/>
    <col min="11762" max="11762" width="15" customWidth="1"/>
    <col min="11763" max="11763" width="14" customWidth="1"/>
    <col min="11982" max="11982" width="30.28515625" customWidth="1"/>
    <col min="11983" max="11983" width="59" customWidth="1"/>
    <col min="11984" max="11984" width="10.85546875" customWidth="1"/>
    <col min="11985" max="11985" width="16" customWidth="1"/>
    <col min="11986" max="11986" width="17.140625" customWidth="1"/>
    <col min="11987" max="11987" width="16" customWidth="1"/>
    <col min="11988" max="11988" width="15" customWidth="1"/>
    <col min="11989" max="11997" width="12.7109375" customWidth="1"/>
    <col min="11998" max="11999" width="15.42578125" customWidth="1"/>
    <col min="12000" max="12011" width="16" customWidth="1"/>
    <col min="12012" max="12016" width="15" customWidth="1"/>
    <col min="12017" max="12017" width="14" customWidth="1"/>
    <col min="12018" max="12018" width="15" customWidth="1"/>
    <col min="12019" max="12019" width="14" customWidth="1"/>
    <col min="12238" max="12238" width="30.28515625" customWidth="1"/>
    <col min="12239" max="12239" width="59" customWidth="1"/>
    <col min="12240" max="12240" width="10.85546875" customWidth="1"/>
    <col min="12241" max="12241" width="16" customWidth="1"/>
    <col min="12242" max="12242" width="17.140625" customWidth="1"/>
    <col min="12243" max="12243" width="16" customWidth="1"/>
    <col min="12244" max="12244" width="15" customWidth="1"/>
    <col min="12245" max="12253" width="12.7109375" customWidth="1"/>
    <col min="12254" max="12255" width="15.42578125" customWidth="1"/>
    <col min="12256" max="12267" width="16" customWidth="1"/>
    <col min="12268" max="12272" width="15" customWidth="1"/>
    <col min="12273" max="12273" width="14" customWidth="1"/>
    <col min="12274" max="12274" width="15" customWidth="1"/>
    <col min="12275" max="12275" width="14" customWidth="1"/>
    <col min="12494" max="12494" width="30.28515625" customWidth="1"/>
    <col min="12495" max="12495" width="59" customWidth="1"/>
    <col min="12496" max="12496" width="10.85546875" customWidth="1"/>
    <col min="12497" max="12497" width="16" customWidth="1"/>
    <col min="12498" max="12498" width="17.140625" customWidth="1"/>
    <col min="12499" max="12499" width="16" customWidth="1"/>
    <col min="12500" max="12500" width="15" customWidth="1"/>
    <col min="12501" max="12509" width="12.7109375" customWidth="1"/>
    <col min="12510" max="12511" width="15.42578125" customWidth="1"/>
    <col min="12512" max="12523" width="16" customWidth="1"/>
    <col min="12524" max="12528" width="15" customWidth="1"/>
    <col min="12529" max="12529" width="14" customWidth="1"/>
    <col min="12530" max="12530" width="15" customWidth="1"/>
    <col min="12531" max="12531" width="14" customWidth="1"/>
    <col min="12750" max="12750" width="30.28515625" customWidth="1"/>
    <col min="12751" max="12751" width="59" customWidth="1"/>
    <col min="12752" max="12752" width="10.85546875" customWidth="1"/>
    <col min="12753" max="12753" width="16" customWidth="1"/>
    <col min="12754" max="12754" width="17.140625" customWidth="1"/>
    <col min="12755" max="12755" width="16" customWidth="1"/>
    <col min="12756" max="12756" width="15" customWidth="1"/>
    <col min="12757" max="12765" width="12.7109375" customWidth="1"/>
    <col min="12766" max="12767" width="15.42578125" customWidth="1"/>
    <col min="12768" max="12779" width="16" customWidth="1"/>
    <col min="12780" max="12784" width="15" customWidth="1"/>
    <col min="12785" max="12785" width="14" customWidth="1"/>
    <col min="12786" max="12786" width="15" customWidth="1"/>
    <col min="12787" max="12787" width="14" customWidth="1"/>
    <col min="13006" max="13006" width="30.28515625" customWidth="1"/>
    <col min="13007" max="13007" width="59" customWidth="1"/>
    <col min="13008" max="13008" width="10.85546875" customWidth="1"/>
    <col min="13009" max="13009" width="16" customWidth="1"/>
    <col min="13010" max="13010" width="17.140625" customWidth="1"/>
    <col min="13011" max="13011" width="16" customWidth="1"/>
    <col min="13012" max="13012" width="15" customWidth="1"/>
    <col min="13013" max="13021" width="12.7109375" customWidth="1"/>
    <col min="13022" max="13023" width="15.42578125" customWidth="1"/>
    <col min="13024" max="13035" width="16" customWidth="1"/>
    <col min="13036" max="13040" width="15" customWidth="1"/>
    <col min="13041" max="13041" width="14" customWidth="1"/>
    <col min="13042" max="13042" width="15" customWidth="1"/>
    <col min="13043" max="13043" width="14" customWidth="1"/>
    <col min="13262" max="13262" width="30.28515625" customWidth="1"/>
    <col min="13263" max="13263" width="59" customWidth="1"/>
    <col min="13264" max="13264" width="10.85546875" customWidth="1"/>
    <col min="13265" max="13265" width="16" customWidth="1"/>
    <col min="13266" max="13266" width="17.140625" customWidth="1"/>
    <col min="13267" max="13267" width="16" customWidth="1"/>
    <col min="13268" max="13268" width="15" customWidth="1"/>
    <col min="13269" max="13277" width="12.7109375" customWidth="1"/>
    <col min="13278" max="13279" width="15.42578125" customWidth="1"/>
    <col min="13280" max="13291" width="16" customWidth="1"/>
    <col min="13292" max="13296" width="15" customWidth="1"/>
    <col min="13297" max="13297" width="14" customWidth="1"/>
    <col min="13298" max="13298" width="15" customWidth="1"/>
    <col min="13299" max="13299" width="14" customWidth="1"/>
    <col min="13518" max="13518" width="30.28515625" customWidth="1"/>
    <col min="13519" max="13519" width="59" customWidth="1"/>
    <col min="13520" max="13520" width="10.85546875" customWidth="1"/>
    <col min="13521" max="13521" width="16" customWidth="1"/>
    <col min="13522" max="13522" width="17.140625" customWidth="1"/>
    <col min="13523" max="13523" width="16" customWidth="1"/>
    <col min="13524" max="13524" width="15" customWidth="1"/>
    <col min="13525" max="13533" width="12.7109375" customWidth="1"/>
    <col min="13534" max="13535" width="15.42578125" customWidth="1"/>
    <col min="13536" max="13547" width="16" customWidth="1"/>
    <col min="13548" max="13552" width="15" customWidth="1"/>
    <col min="13553" max="13553" width="14" customWidth="1"/>
    <col min="13554" max="13554" width="15" customWidth="1"/>
    <col min="13555" max="13555" width="14" customWidth="1"/>
    <col min="13774" max="13774" width="30.28515625" customWidth="1"/>
    <col min="13775" max="13775" width="59" customWidth="1"/>
    <col min="13776" max="13776" width="10.85546875" customWidth="1"/>
    <col min="13777" max="13777" width="16" customWidth="1"/>
    <col min="13778" max="13778" width="17.140625" customWidth="1"/>
    <col min="13779" max="13779" width="16" customWidth="1"/>
    <col min="13780" max="13780" width="15" customWidth="1"/>
    <col min="13781" max="13789" width="12.7109375" customWidth="1"/>
    <col min="13790" max="13791" width="15.42578125" customWidth="1"/>
    <col min="13792" max="13803" width="16" customWidth="1"/>
    <col min="13804" max="13808" width="15" customWidth="1"/>
    <col min="13809" max="13809" width="14" customWidth="1"/>
    <col min="13810" max="13810" width="15" customWidth="1"/>
    <col min="13811" max="13811" width="14" customWidth="1"/>
    <col min="14030" max="14030" width="30.28515625" customWidth="1"/>
    <col min="14031" max="14031" width="59" customWidth="1"/>
    <col min="14032" max="14032" width="10.85546875" customWidth="1"/>
    <col min="14033" max="14033" width="16" customWidth="1"/>
    <col min="14034" max="14034" width="17.140625" customWidth="1"/>
    <col min="14035" max="14035" width="16" customWidth="1"/>
    <col min="14036" max="14036" width="15" customWidth="1"/>
    <col min="14037" max="14045" width="12.7109375" customWidth="1"/>
    <col min="14046" max="14047" width="15.42578125" customWidth="1"/>
    <col min="14048" max="14059" width="16" customWidth="1"/>
    <col min="14060" max="14064" width="15" customWidth="1"/>
    <col min="14065" max="14065" width="14" customWidth="1"/>
    <col min="14066" max="14066" width="15" customWidth="1"/>
    <col min="14067" max="14067" width="14" customWidth="1"/>
    <col min="14286" max="14286" width="30.28515625" customWidth="1"/>
    <col min="14287" max="14287" width="59" customWidth="1"/>
    <col min="14288" max="14288" width="10.85546875" customWidth="1"/>
    <col min="14289" max="14289" width="16" customWidth="1"/>
    <col min="14290" max="14290" width="17.140625" customWidth="1"/>
    <col min="14291" max="14291" width="16" customWidth="1"/>
    <col min="14292" max="14292" width="15" customWidth="1"/>
    <col min="14293" max="14301" width="12.7109375" customWidth="1"/>
    <col min="14302" max="14303" width="15.42578125" customWidth="1"/>
    <col min="14304" max="14315" width="16" customWidth="1"/>
    <col min="14316" max="14320" width="15" customWidth="1"/>
    <col min="14321" max="14321" width="14" customWidth="1"/>
    <col min="14322" max="14322" width="15" customWidth="1"/>
    <col min="14323" max="14323" width="14" customWidth="1"/>
    <col min="14542" max="14542" width="30.28515625" customWidth="1"/>
    <col min="14543" max="14543" width="59" customWidth="1"/>
    <col min="14544" max="14544" width="10.85546875" customWidth="1"/>
    <col min="14545" max="14545" width="16" customWidth="1"/>
    <col min="14546" max="14546" width="17.140625" customWidth="1"/>
    <col min="14547" max="14547" width="16" customWidth="1"/>
    <col min="14548" max="14548" width="15" customWidth="1"/>
    <col min="14549" max="14557" width="12.7109375" customWidth="1"/>
    <col min="14558" max="14559" width="15.42578125" customWidth="1"/>
    <col min="14560" max="14571" width="16" customWidth="1"/>
    <col min="14572" max="14576" width="15" customWidth="1"/>
    <col min="14577" max="14577" width="14" customWidth="1"/>
    <col min="14578" max="14578" width="15" customWidth="1"/>
    <col min="14579" max="14579" width="14" customWidth="1"/>
    <col min="14798" max="14798" width="30.28515625" customWidth="1"/>
    <col min="14799" max="14799" width="59" customWidth="1"/>
    <col min="14800" max="14800" width="10.85546875" customWidth="1"/>
    <col min="14801" max="14801" width="16" customWidth="1"/>
    <col min="14802" max="14802" width="17.140625" customWidth="1"/>
    <col min="14803" max="14803" width="16" customWidth="1"/>
    <col min="14804" max="14804" width="15" customWidth="1"/>
    <col min="14805" max="14813" width="12.7109375" customWidth="1"/>
    <col min="14814" max="14815" width="15.42578125" customWidth="1"/>
    <col min="14816" max="14827" width="16" customWidth="1"/>
    <col min="14828" max="14832" width="15" customWidth="1"/>
    <col min="14833" max="14833" width="14" customWidth="1"/>
    <col min="14834" max="14834" width="15" customWidth="1"/>
    <col min="14835" max="14835" width="14" customWidth="1"/>
    <col min="15054" max="15054" width="30.28515625" customWidth="1"/>
    <col min="15055" max="15055" width="59" customWidth="1"/>
    <col min="15056" max="15056" width="10.85546875" customWidth="1"/>
    <col min="15057" max="15057" width="16" customWidth="1"/>
    <col min="15058" max="15058" width="17.140625" customWidth="1"/>
    <col min="15059" max="15059" width="16" customWidth="1"/>
    <col min="15060" max="15060" width="15" customWidth="1"/>
    <col min="15061" max="15069" width="12.7109375" customWidth="1"/>
    <col min="15070" max="15071" width="15.42578125" customWidth="1"/>
    <col min="15072" max="15083" width="16" customWidth="1"/>
    <col min="15084" max="15088" width="15" customWidth="1"/>
    <col min="15089" max="15089" width="14" customWidth="1"/>
    <col min="15090" max="15090" width="15" customWidth="1"/>
    <col min="15091" max="15091" width="14" customWidth="1"/>
    <col min="15310" max="15310" width="30.28515625" customWidth="1"/>
    <col min="15311" max="15311" width="59" customWidth="1"/>
    <col min="15312" max="15312" width="10.85546875" customWidth="1"/>
    <col min="15313" max="15313" width="16" customWidth="1"/>
    <col min="15314" max="15314" width="17.140625" customWidth="1"/>
    <col min="15315" max="15315" width="16" customWidth="1"/>
    <col min="15316" max="15316" width="15" customWidth="1"/>
    <col min="15317" max="15325" width="12.7109375" customWidth="1"/>
    <col min="15326" max="15327" width="15.42578125" customWidth="1"/>
    <col min="15328" max="15339" width="16" customWidth="1"/>
    <col min="15340" max="15344" width="15" customWidth="1"/>
    <col min="15345" max="15345" width="14" customWidth="1"/>
    <col min="15346" max="15346" width="15" customWidth="1"/>
    <col min="15347" max="15347" width="14" customWidth="1"/>
    <col min="15566" max="15566" width="30.28515625" customWidth="1"/>
    <col min="15567" max="15567" width="59" customWidth="1"/>
    <col min="15568" max="15568" width="10.85546875" customWidth="1"/>
    <col min="15569" max="15569" width="16" customWidth="1"/>
    <col min="15570" max="15570" width="17.140625" customWidth="1"/>
    <col min="15571" max="15571" width="16" customWidth="1"/>
    <col min="15572" max="15572" width="15" customWidth="1"/>
    <col min="15573" max="15581" width="12.7109375" customWidth="1"/>
    <col min="15582" max="15583" width="15.42578125" customWidth="1"/>
    <col min="15584" max="15595" width="16" customWidth="1"/>
    <col min="15596" max="15600" width="15" customWidth="1"/>
    <col min="15601" max="15601" width="14" customWidth="1"/>
    <col min="15602" max="15602" width="15" customWidth="1"/>
    <col min="15603" max="15603" width="14" customWidth="1"/>
    <col min="15822" max="15822" width="30.28515625" customWidth="1"/>
    <col min="15823" max="15823" width="59" customWidth="1"/>
    <col min="15824" max="15824" width="10.85546875" customWidth="1"/>
    <col min="15825" max="15825" width="16" customWidth="1"/>
    <col min="15826" max="15826" width="17.140625" customWidth="1"/>
    <col min="15827" max="15827" width="16" customWidth="1"/>
    <col min="15828" max="15828" width="15" customWidth="1"/>
    <col min="15829" max="15837" width="12.7109375" customWidth="1"/>
    <col min="15838" max="15839" width="15.42578125" customWidth="1"/>
    <col min="15840" max="15851" width="16" customWidth="1"/>
    <col min="15852" max="15856" width="15" customWidth="1"/>
    <col min="15857" max="15857" width="14" customWidth="1"/>
    <col min="15858" max="15858" width="15" customWidth="1"/>
    <col min="15859" max="15859" width="14" customWidth="1"/>
    <col min="16078" max="16078" width="30.28515625" customWidth="1"/>
    <col min="16079" max="16079" width="59" customWidth="1"/>
    <col min="16080" max="16080" width="10.85546875" customWidth="1"/>
    <col min="16081" max="16081" width="16" customWidth="1"/>
    <col min="16082" max="16082" width="17.140625" customWidth="1"/>
    <col min="16083" max="16083" width="16" customWidth="1"/>
    <col min="16084" max="16084" width="15" customWidth="1"/>
    <col min="16085" max="16093" width="12.7109375" customWidth="1"/>
    <col min="16094" max="16095" width="15.42578125" customWidth="1"/>
    <col min="16096" max="16107" width="16" customWidth="1"/>
    <col min="16108" max="16112" width="15" customWidth="1"/>
    <col min="16113" max="16113" width="14" customWidth="1"/>
    <col min="16114" max="16114" width="15" customWidth="1"/>
    <col min="16115" max="16115" width="14" customWidth="1"/>
  </cols>
  <sheetData>
    <row r="1" spans="1:8" ht="41.25" customHeight="1" x14ac:dyDescent="0.25">
      <c r="A1" s="34" t="s">
        <v>115</v>
      </c>
      <c r="B1" s="34"/>
      <c r="C1" s="34"/>
      <c r="D1" s="34"/>
      <c r="E1" s="34"/>
      <c r="F1" s="28"/>
      <c r="G1" s="24"/>
      <c r="H1" s="4"/>
    </row>
    <row r="2" spans="1:8" ht="43.5" customHeight="1" x14ac:dyDescent="0.25">
      <c r="A2" s="7"/>
      <c r="B2" s="2"/>
      <c r="C2" s="8" t="s">
        <v>109</v>
      </c>
      <c r="D2" s="8" t="s">
        <v>110</v>
      </c>
      <c r="E2" s="8" t="s">
        <v>111</v>
      </c>
      <c r="F2" s="29" t="s">
        <v>114</v>
      </c>
      <c r="G2" s="24"/>
    </row>
    <row r="3" spans="1:8" x14ac:dyDescent="0.25">
      <c r="A3" s="27" t="s">
        <v>113</v>
      </c>
      <c r="B3" s="3" t="s">
        <v>108</v>
      </c>
      <c r="C3" s="9">
        <f t="shared" ref="C3:E3" si="0">C8</f>
        <v>5059964</v>
      </c>
      <c r="D3" s="9">
        <f t="shared" si="0"/>
        <v>-113500</v>
      </c>
      <c r="E3" s="9">
        <f t="shared" si="0"/>
        <v>4946464</v>
      </c>
      <c r="F3" s="30">
        <f t="shared" ref="F3" si="1">F8</f>
        <v>2315628.0700000003</v>
      </c>
      <c r="G3" s="24"/>
    </row>
    <row r="4" spans="1:8" x14ac:dyDescent="0.25">
      <c r="A4" s="10" t="s">
        <v>0</v>
      </c>
      <c r="B4" s="11" t="s">
        <v>112</v>
      </c>
      <c r="C4" s="9">
        <f t="shared" ref="C4:E4" si="2">+C9</f>
        <v>5054390</v>
      </c>
      <c r="D4" s="9">
        <f t="shared" si="2"/>
        <v>-116500</v>
      </c>
      <c r="E4" s="9">
        <f t="shared" si="2"/>
        <v>4937890</v>
      </c>
      <c r="F4" s="30">
        <f t="shared" ref="F4" si="3">+F9</f>
        <v>2313039.35</v>
      </c>
      <c r="G4" s="24"/>
    </row>
    <row r="5" spans="1:8" x14ac:dyDescent="0.25">
      <c r="A5" s="10" t="s">
        <v>1</v>
      </c>
      <c r="B5" s="11" t="s">
        <v>2</v>
      </c>
      <c r="C5" s="9">
        <f t="shared" ref="C5:E5" si="4">+C60</f>
        <v>5574</v>
      </c>
      <c r="D5" s="9"/>
      <c r="E5" s="9">
        <f t="shared" si="4"/>
        <v>8574</v>
      </c>
      <c r="F5" s="30">
        <f t="shared" ref="F5" si="5">+F60</f>
        <v>2588.7199999999998</v>
      </c>
      <c r="G5" s="24"/>
    </row>
    <row r="6" spans="1:8" x14ac:dyDescent="0.25">
      <c r="A6" s="12"/>
      <c r="B6" s="10" t="s">
        <v>3</v>
      </c>
      <c r="C6" s="9">
        <f>C5</f>
        <v>5574</v>
      </c>
      <c r="D6" s="9"/>
      <c r="E6" s="9">
        <f>E5</f>
        <v>8574</v>
      </c>
      <c r="F6" s="30">
        <f>F5</f>
        <v>2588.7199999999998</v>
      </c>
      <c r="G6" s="24"/>
    </row>
    <row r="7" spans="1:8" x14ac:dyDescent="0.25">
      <c r="A7" s="12"/>
      <c r="B7" s="13" t="s">
        <v>4</v>
      </c>
      <c r="C7" s="9">
        <f>C4+C6</f>
        <v>5059964</v>
      </c>
      <c r="D7" s="9">
        <f>D4+D6</f>
        <v>-116500</v>
      </c>
      <c r="E7" s="9">
        <f>E4+E6</f>
        <v>4946464</v>
      </c>
      <c r="F7" s="30">
        <f>F4+F6</f>
        <v>2315628.0700000003</v>
      </c>
      <c r="G7" s="24"/>
    </row>
    <row r="8" spans="1:8" x14ac:dyDescent="0.25">
      <c r="A8" s="14" t="s">
        <v>106</v>
      </c>
      <c r="B8" s="15" t="s">
        <v>107</v>
      </c>
      <c r="C8" s="9">
        <f t="shared" ref="C8:E8" si="6">C9+C60</f>
        <v>5059964</v>
      </c>
      <c r="D8" s="9">
        <f t="shared" si="6"/>
        <v>-113500</v>
      </c>
      <c r="E8" s="9">
        <f t="shared" si="6"/>
        <v>4946464</v>
      </c>
      <c r="F8" s="30">
        <f t="shared" ref="F8" si="7">F9+F60</f>
        <v>2315628.0700000003</v>
      </c>
      <c r="G8" s="24"/>
    </row>
    <row r="9" spans="1:8" x14ac:dyDescent="0.25">
      <c r="A9" s="16" t="s">
        <v>5</v>
      </c>
      <c r="B9" s="17" t="s">
        <v>6</v>
      </c>
      <c r="C9" s="9">
        <f t="shared" ref="C9:E9" si="8">C10+C13+C15+C17+C22+C28+C38+C40+C47+C49+C52+C56+C58</f>
        <v>5054390</v>
      </c>
      <c r="D9" s="9">
        <f t="shared" si="8"/>
        <v>-116500</v>
      </c>
      <c r="E9" s="9">
        <f t="shared" si="8"/>
        <v>4937890</v>
      </c>
      <c r="F9" s="30">
        <f t="shared" ref="F9" si="9">F10+F13+F15+F17+F22+F28+F38+F40+F47+F49+F52+F56+F58</f>
        <v>2313039.35</v>
      </c>
      <c r="G9" s="24"/>
    </row>
    <row r="10" spans="1:8" x14ac:dyDescent="0.25">
      <c r="A10" s="18" t="s">
        <v>7</v>
      </c>
      <c r="B10" s="19" t="s">
        <v>8</v>
      </c>
      <c r="C10" s="20">
        <f t="shared" ref="C10:E10" si="10">C11+C12</f>
        <v>3936559</v>
      </c>
      <c r="D10" s="20">
        <f t="shared" si="10"/>
        <v>-100000</v>
      </c>
      <c r="E10" s="20">
        <f t="shared" si="10"/>
        <v>3836559</v>
      </c>
      <c r="F10" s="31">
        <f t="shared" ref="F10" si="11">F11+F12</f>
        <v>1837771.69</v>
      </c>
      <c r="G10" s="24"/>
    </row>
    <row r="11" spans="1:8" x14ac:dyDescent="0.25">
      <c r="A11" s="21" t="s">
        <v>9</v>
      </c>
      <c r="B11" s="19" t="s">
        <v>10</v>
      </c>
      <c r="C11" s="22">
        <v>3925941</v>
      </c>
      <c r="D11" s="22">
        <v>-100000</v>
      </c>
      <c r="E11" s="22">
        <f>C11+D11</f>
        <v>3825941</v>
      </c>
      <c r="F11" s="32">
        <v>1821146.55</v>
      </c>
      <c r="G11" s="24"/>
    </row>
    <row r="12" spans="1:8" x14ac:dyDescent="0.25">
      <c r="A12" s="21" t="s">
        <v>11</v>
      </c>
      <c r="B12" s="19" t="s">
        <v>12</v>
      </c>
      <c r="C12" s="22">
        <v>10618</v>
      </c>
      <c r="D12" s="22"/>
      <c r="E12" s="22">
        <f>C12+D12</f>
        <v>10618</v>
      </c>
      <c r="F12" s="32">
        <v>16625.14</v>
      </c>
      <c r="G12" s="24"/>
    </row>
    <row r="13" spans="1:8" x14ac:dyDescent="0.25">
      <c r="A13" s="18" t="s">
        <v>13</v>
      </c>
      <c r="B13" s="19" t="s">
        <v>14</v>
      </c>
      <c r="C13" s="20">
        <f t="shared" ref="C13:F13" si="12">C14</f>
        <v>69679</v>
      </c>
      <c r="D13" s="20"/>
      <c r="E13" s="20">
        <f t="shared" si="12"/>
        <v>69679</v>
      </c>
      <c r="F13" s="31">
        <f t="shared" si="12"/>
        <v>43618.58</v>
      </c>
      <c r="G13" s="24"/>
    </row>
    <row r="14" spans="1:8" x14ac:dyDescent="0.25">
      <c r="A14" s="21" t="s">
        <v>15</v>
      </c>
      <c r="B14" s="19" t="s">
        <v>14</v>
      </c>
      <c r="C14" s="22">
        <v>69679</v>
      </c>
      <c r="D14" s="22"/>
      <c r="E14" s="22">
        <f>C14+D14</f>
        <v>69679</v>
      </c>
      <c r="F14" s="32">
        <v>43618.58</v>
      </c>
      <c r="G14" s="24"/>
    </row>
    <row r="15" spans="1:8" x14ac:dyDescent="0.25">
      <c r="A15" s="18" t="s">
        <v>16</v>
      </c>
      <c r="B15" s="19" t="s">
        <v>17</v>
      </c>
      <c r="C15" s="20">
        <f t="shared" ref="C15:F15" si="13">C16</f>
        <v>653660</v>
      </c>
      <c r="D15" s="20">
        <f>D16</f>
        <v>-16500</v>
      </c>
      <c r="E15" s="20">
        <f t="shared" si="13"/>
        <v>637160</v>
      </c>
      <c r="F15" s="31">
        <f t="shared" si="13"/>
        <v>303232.43</v>
      </c>
      <c r="G15" s="24"/>
    </row>
    <row r="16" spans="1:8" x14ac:dyDescent="0.25">
      <c r="A16" s="21" t="s">
        <v>18</v>
      </c>
      <c r="B16" s="19" t="s">
        <v>19</v>
      </c>
      <c r="C16" s="22">
        <v>653660</v>
      </c>
      <c r="D16" s="22">
        <v>-16500</v>
      </c>
      <c r="E16" s="23">
        <f>C16+D16</f>
        <v>637160</v>
      </c>
      <c r="F16" s="33">
        <v>303232.43</v>
      </c>
      <c r="G16" s="24"/>
    </row>
    <row r="17" spans="1:7" x14ac:dyDescent="0.25">
      <c r="A17" s="18" t="s">
        <v>20</v>
      </c>
      <c r="B17" s="19" t="s">
        <v>21</v>
      </c>
      <c r="C17" s="20">
        <f t="shared" ref="C17:E17" si="14">C18+C19+C20+C21</f>
        <v>108833</v>
      </c>
      <c r="D17" s="20"/>
      <c r="E17" s="20">
        <f t="shared" si="14"/>
        <v>108833</v>
      </c>
      <c r="F17" s="31">
        <f t="shared" ref="F17" si="15">F18+F19+F20+F21</f>
        <v>49769.9</v>
      </c>
      <c r="G17" s="24"/>
    </row>
    <row r="18" spans="1:7" x14ac:dyDescent="0.25">
      <c r="A18" s="21" t="s">
        <v>22</v>
      </c>
      <c r="B18" s="19" t="s">
        <v>23</v>
      </c>
      <c r="C18" s="22">
        <v>12609</v>
      </c>
      <c r="D18" s="22"/>
      <c r="E18" s="22">
        <f>C18+D18</f>
        <v>12609</v>
      </c>
      <c r="F18" s="32">
        <v>2800</v>
      </c>
      <c r="G18" s="24"/>
    </row>
    <row r="19" spans="1:7" x14ac:dyDescent="0.25">
      <c r="A19" s="21" t="s">
        <v>24</v>
      </c>
      <c r="B19" s="19" t="s">
        <v>25</v>
      </c>
      <c r="C19" s="22">
        <v>92773</v>
      </c>
      <c r="D19" s="22"/>
      <c r="E19" s="22">
        <f t="shared" ref="E19:E21" si="16">C19+D19</f>
        <v>92773</v>
      </c>
      <c r="F19" s="32">
        <v>46712.42</v>
      </c>
      <c r="G19" s="24"/>
    </row>
    <row r="20" spans="1:7" x14ac:dyDescent="0.25">
      <c r="A20" s="21" t="s">
        <v>26</v>
      </c>
      <c r="B20" s="19" t="s">
        <v>27</v>
      </c>
      <c r="C20" s="22">
        <v>3318</v>
      </c>
      <c r="D20" s="22"/>
      <c r="E20" s="22">
        <f t="shared" si="16"/>
        <v>3318</v>
      </c>
      <c r="F20" s="32">
        <v>257.48</v>
      </c>
      <c r="G20" s="24"/>
    </row>
    <row r="21" spans="1:7" x14ac:dyDescent="0.25">
      <c r="A21" s="21" t="s">
        <v>28</v>
      </c>
      <c r="B21" s="19" t="s">
        <v>29</v>
      </c>
      <c r="C21" s="22">
        <v>133</v>
      </c>
      <c r="D21" s="22"/>
      <c r="E21" s="22">
        <f t="shared" si="16"/>
        <v>133</v>
      </c>
      <c r="F21" s="32"/>
      <c r="G21" s="24"/>
    </row>
    <row r="22" spans="1:7" x14ac:dyDescent="0.25">
      <c r="A22" s="18" t="s">
        <v>30</v>
      </c>
      <c r="B22" s="19" t="s">
        <v>31</v>
      </c>
      <c r="C22" s="20">
        <f t="shared" ref="C22:E22" si="17">C23+C24+C25+C26+C27</f>
        <v>107890</v>
      </c>
      <c r="D22" s="20"/>
      <c r="E22" s="20">
        <f t="shared" si="17"/>
        <v>107890</v>
      </c>
      <c r="F22" s="31">
        <f t="shared" ref="F22" si="18">F23+F24+F25+F26+F27</f>
        <v>29795.239999999998</v>
      </c>
      <c r="G22" s="24"/>
    </row>
    <row r="23" spans="1:7" x14ac:dyDescent="0.25">
      <c r="A23" s="21" t="s">
        <v>32</v>
      </c>
      <c r="B23" s="19" t="s">
        <v>33</v>
      </c>
      <c r="C23" s="22">
        <v>43228</v>
      </c>
      <c r="D23" s="22"/>
      <c r="E23" s="22">
        <f>C23+D23</f>
        <v>43228</v>
      </c>
      <c r="F23" s="32">
        <v>19143.78</v>
      </c>
      <c r="G23" s="24"/>
    </row>
    <row r="24" spans="1:7" x14ac:dyDescent="0.25">
      <c r="A24" s="21" t="s">
        <v>34</v>
      </c>
      <c r="B24" s="19" t="s">
        <v>35</v>
      </c>
      <c r="C24" s="22">
        <v>55744</v>
      </c>
      <c r="D24" s="22"/>
      <c r="E24" s="22">
        <f t="shared" ref="E24:E47" si="19">C24+D24</f>
        <v>55744</v>
      </c>
      <c r="F24" s="32">
        <v>10519.91</v>
      </c>
      <c r="G24" s="24"/>
    </row>
    <row r="25" spans="1:7" x14ac:dyDescent="0.25">
      <c r="A25" s="21" t="s">
        <v>36</v>
      </c>
      <c r="B25" s="19" t="s">
        <v>37</v>
      </c>
      <c r="C25" s="22">
        <v>2654</v>
      </c>
      <c r="D25" s="22"/>
      <c r="E25" s="22">
        <f t="shared" si="19"/>
        <v>2654</v>
      </c>
      <c r="F25" s="32">
        <v>25.5</v>
      </c>
      <c r="G25" s="24"/>
    </row>
    <row r="26" spans="1:7" x14ac:dyDescent="0.25">
      <c r="A26" s="21" t="s">
        <v>38</v>
      </c>
      <c r="B26" s="19" t="s">
        <v>39</v>
      </c>
      <c r="C26" s="22">
        <v>3716</v>
      </c>
      <c r="D26" s="22"/>
      <c r="E26" s="22">
        <f t="shared" si="19"/>
        <v>3716</v>
      </c>
      <c r="F26" s="32">
        <v>106.05</v>
      </c>
      <c r="G26" s="24"/>
    </row>
    <row r="27" spans="1:7" x14ac:dyDescent="0.25">
      <c r="A27" s="21" t="s">
        <v>40</v>
      </c>
      <c r="B27" s="19" t="s">
        <v>41</v>
      </c>
      <c r="C27" s="22">
        <v>2548</v>
      </c>
      <c r="D27" s="22"/>
      <c r="E27" s="22">
        <f t="shared" si="19"/>
        <v>2548</v>
      </c>
      <c r="F27" s="32"/>
      <c r="G27" s="24"/>
    </row>
    <row r="28" spans="1:7" x14ac:dyDescent="0.25">
      <c r="A28" s="18" t="s">
        <v>42</v>
      </c>
      <c r="B28" s="19" t="s">
        <v>43</v>
      </c>
      <c r="C28" s="20">
        <f t="shared" ref="C28:E28" si="20">C29+C30+C31+C32+C33+C34+C35+C36+C37</f>
        <v>136308</v>
      </c>
      <c r="D28" s="20"/>
      <c r="E28" s="20">
        <f t="shared" si="20"/>
        <v>136308</v>
      </c>
      <c r="F28" s="31">
        <f t="shared" ref="F28" si="21">F29+F30+F31+F32+F33+F34+F35+F36+F37</f>
        <v>37610.350000000006</v>
      </c>
      <c r="G28" s="24"/>
    </row>
    <row r="29" spans="1:7" x14ac:dyDescent="0.25">
      <c r="A29" s="21" t="s">
        <v>44</v>
      </c>
      <c r="B29" s="19" t="s">
        <v>45</v>
      </c>
      <c r="C29" s="22">
        <v>39153</v>
      </c>
      <c r="D29" s="22"/>
      <c r="E29" s="22">
        <f t="shared" si="19"/>
        <v>39153</v>
      </c>
      <c r="F29" s="32">
        <v>13722.86</v>
      </c>
      <c r="G29" s="24"/>
    </row>
    <row r="30" spans="1:7" x14ac:dyDescent="0.25">
      <c r="A30" s="21" t="s">
        <v>46</v>
      </c>
      <c r="B30" s="19" t="s">
        <v>47</v>
      </c>
      <c r="C30" s="22">
        <v>33181</v>
      </c>
      <c r="D30" s="22"/>
      <c r="E30" s="22">
        <f t="shared" si="19"/>
        <v>33181</v>
      </c>
      <c r="F30" s="32">
        <v>8701.41</v>
      </c>
      <c r="G30" s="24"/>
    </row>
    <row r="31" spans="1:7" x14ac:dyDescent="0.25">
      <c r="A31" s="21" t="s">
        <v>48</v>
      </c>
      <c r="B31" s="19" t="s">
        <v>49</v>
      </c>
      <c r="C31" s="22">
        <v>5973</v>
      </c>
      <c r="D31" s="22"/>
      <c r="E31" s="22">
        <f t="shared" si="19"/>
        <v>5973</v>
      </c>
      <c r="F31" s="32">
        <v>1912.88</v>
      </c>
      <c r="G31" s="24"/>
    </row>
    <row r="32" spans="1:7" x14ac:dyDescent="0.25">
      <c r="A32" s="21" t="s">
        <v>50</v>
      </c>
      <c r="B32" s="19" t="s">
        <v>51</v>
      </c>
      <c r="C32" s="22">
        <v>14600</v>
      </c>
      <c r="D32" s="22"/>
      <c r="E32" s="22">
        <f t="shared" si="19"/>
        <v>14600</v>
      </c>
      <c r="F32" s="32">
        <v>4868.4399999999996</v>
      </c>
      <c r="G32" s="24"/>
    </row>
    <row r="33" spans="1:7" x14ac:dyDescent="0.25">
      <c r="A33" s="21" t="s">
        <v>52</v>
      </c>
      <c r="B33" s="19" t="s">
        <v>53</v>
      </c>
      <c r="C33" s="22">
        <v>15927</v>
      </c>
      <c r="D33" s="22"/>
      <c r="E33" s="22">
        <f t="shared" si="19"/>
        <v>15927</v>
      </c>
      <c r="F33" s="32">
        <v>4627.7</v>
      </c>
      <c r="G33" s="24"/>
    </row>
    <row r="34" spans="1:7" x14ac:dyDescent="0.25">
      <c r="A34" s="21" t="s">
        <v>54</v>
      </c>
      <c r="B34" s="19" t="s">
        <v>55</v>
      </c>
      <c r="C34" s="22">
        <v>6902</v>
      </c>
      <c r="D34" s="22"/>
      <c r="E34" s="22">
        <f t="shared" si="19"/>
        <v>6902</v>
      </c>
      <c r="F34" s="32">
        <v>191.46</v>
      </c>
      <c r="G34" s="24"/>
    </row>
    <row r="35" spans="1:7" x14ac:dyDescent="0.25">
      <c r="A35" s="21" t="s">
        <v>56</v>
      </c>
      <c r="B35" s="19" t="s">
        <v>57</v>
      </c>
      <c r="C35" s="22">
        <v>7963</v>
      </c>
      <c r="D35" s="22"/>
      <c r="E35" s="22">
        <f t="shared" si="19"/>
        <v>7963</v>
      </c>
      <c r="F35" s="32">
        <v>756.25</v>
      </c>
      <c r="G35" s="24"/>
    </row>
    <row r="36" spans="1:7" x14ac:dyDescent="0.25">
      <c r="A36" s="21" t="s">
        <v>58</v>
      </c>
      <c r="B36" s="19" t="s">
        <v>59</v>
      </c>
      <c r="C36" s="22">
        <v>7300</v>
      </c>
      <c r="D36" s="22"/>
      <c r="E36" s="22">
        <f t="shared" si="19"/>
        <v>7300</v>
      </c>
      <c r="F36" s="32">
        <v>622.29999999999995</v>
      </c>
      <c r="G36" s="24"/>
    </row>
    <row r="37" spans="1:7" x14ac:dyDescent="0.25">
      <c r="A37" s="21" t="s">
        <v>60</v>
      </c>
      <c r="B37" s="19" t="s">
        <v>61</v>
      </c>
      <c r="C37" s="22">
        <v>5309</v>
      </c>
      <c r="D37" s="22"/>
      <c r="E37" s="22">
        <f t="shared" si="19"/>
        <v>5309</v>
      </c>
      <c r="F37" s="32">
        <v>2207.0500000000002</v>
      </c>
      <c r="G37" s="24"/>
    </row>
    <row r="38" spans="1:7" x14ac:dyDescent="0.25">
      <c r="A38" s="18" t="s">
        <v>62</v>
      </c>
      <c r="B38" s="19" t="s">
        <v>63</v>
      </c>
      <c r="C38" s="20">
        <f t="shared" ref="C38:F38" si="22">C39</f>
        <v>823</v>
      </c>
      <c r="D38" s="20"/>
      <c r="E38" s="20">
        <f t="shared" si="22"/>
        <v>823</v>
      </c>
      <c r="F38" s="31"/>
      <c r="G38" s="24"/>
    </row>
    <row r="39" spans="1:7" x14ac:dyDescent="0.25">
      <c r="A39" s="21" t="s">
        <v>64</v>
      </c>
      <c r="B39" s="19" t="s">
        <v>63</v>
      </c>
      <c r="C39" s="22">
        <v>823</v>
      </c>
      <c r="D39" s="22"/>
      <c r="E39" s="22">
        <f t="shared" ref="E39:E59" si="23">C39+D39</f>
        <v>823</v>
      </c>
      <c r="F39" s="32"/>
      <c r="G39" s="24"/>
    </row>
    <row r="40" spans="1:7" x14ac:dyDescent="0.25">
      <c r="A40" s="18" t="s">
        <v>65</v>
      </c>
      <c r="B40" s="19" t="s">
        <v>66</v>
      </c>
      <c r="C40" s="20">
        <f t="shared" ref="C40:E40" si="24">C41+C42+C43+C44+C45+C46</f>
        <v>15263</v>
      </c>
      <c r="D40" s="20"/>
      <c r="E40" s="20">
        <f t="shared" si="24"/>
        <v>15263</v>
      </c>
      <c r="F40" s="31">
        <f t="shared" ref="F40" si="25">F41+F42+F43+F44+F45+F46</f>
        <v>4105.9799999999996</v>
      </c>
      <c r="G40" s="24"/>
    </row>
    <row r="41" spans="1:7" x14ac:dyDescent="0.25">
      <c r="A41" s="21" t="s">
        <v>67</v>
      </c>
      <c r="B41" s="19" t="s">
        <v>68</v>
      </c>
      <c r="C41" s="22">
        <v>2389</v>
      </c>
      <c r="D41" s="22"/>
      <c r="E41" s="22">
        <f t="shared" si="23"/>
        <v>2389</v>
      </c>
      <c r="F41" s="32"/>
      <c r="G41" s="24"/>
    </row>
    <row r="42" spans="1:7" x14ac:dyDescent="0.25">
      <c r="A42" s="21" t="s">
        <v>69</v>
      </c>
      <c r="B42" s="19" t="s">
        <v>70</v>
      </c>
      <c r="C42" s="22">
        <v>7963</v>
      </c>
      <c r="D42" s="22"/>
      <c r="E42" s="22">
        <f t="shared" si="23"/>
        <v>7963</v>
      </c>
      <c r="F42" s="32">
        <v>1274.52</v>
      </c>
      <c r="G42" s="24"/>
    </row>
    <row r="43" spans="1:7" x14ac:dyDescent="0.25">
      <c r="A43" s="21">
        <v>3294</v>
      </c>
      <c r="B43" s="19" t="s">
        <v>105</v>
      </c>
      <c r="C43" s="22">
        <v>2654</v>
      </c>
      <c r="D43" s="22"/>
      <c r="E43" s="22">
        <f t="shared" si="23"/>
        <v>2654</v>
      </c>
      <c r="F43" s="32">
        <v>2511</v>
      </c>
      <c r="G43" s="24"/>
    </row>
    <row r="44" spans="1:7" x14ac:dyDescent="0.25">
      <c r="A44" s="21" t="s">
        <v>71</v>
      </c>
      <c r="B44" s="19" t="s">
        <v>72</v>
      </c>
      <c r="C44" s="22">
        <v>133</v>
      </c>
      <c r="D44" s="22"/>
      <c r="E44" s="22">
        <f t="shared" si="23"/>
        <v>133</v>
      </c>
      <c r="F44" s="32"/>
      <c r="G44" s="24"/>
    </row>
    <row r="45" spans="1:7" x14ac:dyDescent="0.25">
      <c r="A45" s="21" t="s">
        <v>73</v>
      </c>
      <c r="B45" s="19" t="s">
        <v>74</v>
      </c>
      <c r="C45" s="22">
        <v>133</v>
      </c>
      <c r="D45" s="22"/>
      <c r="E45" s="22">
        <f t="shared" si="23"/>
        <v>133</v>
      </c>
      <c r="F45" s="32"/>
      <c r="G45" s="24"/>
    </row>
    <row r="46" spans="1:7" x14ac:dyDescent="0.25">
      <c r="A46" s="21" t="s">
        <v>75</v>
      </c>
      <c r="B46" s="19" t="s">
        <v>66</v>
      </c>
      <c r="C46" s="22">
        <v>1991</v>
      </c>
      <c r="D46" s="22"/>
      <c r="E46" s="22">
        <f t="shared" si="23"/>
        <v>1991</v>
      </c>
      <c r="F46" s="32">
        <v>320.45999999999998</v>
      </c>
      <c r="G46" s="24"/>
    </row>
    <row r="47" spans="1:7" x14ac:dyDescent="0.25">
      <c r="A47" s="18" t="s">
        <v>76</v>
      </c>
      <c r="B47" s="19" t="s">
        <v>77</v>
      </c>
      <c r="C47" s="20">
        <f t="shared" ref="C47:F47" si="26">C48</f>
        <v>2017</v>
      </c>
      <c r="D47" s="20"/>
      <c r="E47" s="20">
        <f t="shared" si="26"/>
        <v>2017</v>
      </c>
      <c r="F47" s="31">
        <f t="shared" si="26"/>
        <v>1255.76</v>
      </c>
      <c r="G47" s="24"/>
    </row>
    <row r="48" spans="1:7" x14ac:dyDescent="0.25">
      <c r="A48" s="21" t="s">
        <v>78</v>
      </c>
      <c r="B48" s="19" t="s">
        <v>79</v>
      </c>
      <c r="C48" s="22">
        <v>2017</v>
      </c>
      <c r="D48" s="22"/>
      <c r="E48" s="22">
        <f t="shared" si="23"/>
        <v>2017</v>
      </c>
      <c r="F48" s="32">
        <v>1255.76</v>
      </c>
      <c r="G48" s="24"/>
    </row>
    <row r="49" spans="1:7" x14ac:dyDescent="0.25">
      <c r="A49" s="18" t="s">
        <v>80</v>
      </c>
      <c r="B49" s="19" t="s">
        <v>81</v>
      </c>
      <c r="C49" s="20">
        <f t="shared" ref="C49:E49" si="27">C50+C51</f>
        <v>929</v>
      </c>
      <c r="D49" s="20"/>
      <c r="E49" s="20">
        <f t="shared" si="27"/>
        <v>929</v>
      </c>
      <c r="F49" s="31">
        <f t="shared" ref="F49" si="28">F50+F51</f>
        <v>384.12</v>
      </c>
      <c r="G49" s="24"/>
    </row>
    <row r="50" spans="1:7" x14ac:dyDescent="0.25">
      <c r="A50" s="21" t="s">
        <v>82</v>
      </c>
      <c r="B50" s="19" t="s">
        <v>83</v>
      </c>
      <c r="C50" s="22">
        <v>796</v>
      </c>
      <c r="D50" s="22"/>
      <c r="E50" s="22">
        <f t="shared" si="23"/>
        <v>796</v>
      </c>
      <c r="F50" s="32">
        <v>384.12</v>
      </c>
      <c r="G50" s="24"/>
    </row>
    <row r="51" spans="1:7" x14ac:dyDescent="0.25">
      <c r="A51" s="21" t="s">
        <v>84</v>
      </c>
      <c r="B51" s="19" t="s">
        <v>85</v>
      </c>
      <c r="C51" s="22">
        <v>133</v>
      </c>
      <c r="D51" s="22"/>
      <c r="E51" s="22">
        <f t="shared" si="23"/>
        <v>133</v>
      </c>
      <c r="F51" s="32"/>
      <c r="G51" s="24"/>
    </row>
    <row r="52" spans="1:7" x14ac:dyDescent="0.25">
      <c r="A52" s="18" t="s">
        <v>86</v>
      </c>
      <c r="B52" s="19" t="s">
        <v>87</v>
      </c>
      <c r="C52" s="20">
        <f t="shared" ref="C52:E52" si="29">C54+C55+C53</f>
        <v>5973</v>
      </c>
      <c r="D52" s="20"/>
      <c r="E52" s="20">
        <f t="shared" si="29"/>
        <v>5973</v>
      </c>
      <c r="F52" s="31"/>
      <c r="G52" s="24"/>
    </row>
    <row r="53" spans="1:7" x14ac:dyDescent="0.25">
      <c r="A53" s="21" t="s">
        <v>88</v>
      </c>
      <c r="B53" s="19" t="s">
        <v>89</v>
      </c>
      <c r="C53" s="22">
        <v>3451</v>
      </c>
      <c r="D53" s="22"/>
      <c r="E53" s="22">
        <f t="shared" si="23"/>
        <v>3451</v>
      </c>
      <c r="F53" s="32"/>
      <c r="G53" s="24"/>
    </row>
    <row r="54" spans="1:7" x14ac:dyDescent="0.25">
      <c r="A54" s="21" t="s">
        <v>90</v>
      </c>
      <c r="B54" s="19" t="s">
        <v>91</v>
      </c>
      <c r="C54" s="22">
        <v>1991</v>
      </c>
      <c r="D54" s="22"/>
      <c r="E54" s="22">
        <f t="shared" si="23"/>
        <v>1991</v>
      </c>
      <c r="F54" s="32"/>
      <c r="G54" s="24"/>
    </row>
    <row r="55" spans="1:7" x14ac:dyDescent="0.25">
      <c r="A55" s="21" t="s">
        <v>92</v>
      </c>
      <c r="B55" s="19" t="s">
        <v>93</v>
      </c>
      <c r="C55" s="22">
        <v>531</v>
      </c>
      <c r="D55" s="22"/>
      <c r="E55" s="22">
        <f t="shared" si="23"/>
        <v>531</v>
      </c>
      <c r="F55" s="32"/>
      <c r="G55" s="24"/>
    </row>
    <row r="56" spans="1:7" x14ac:dyDescent="0.25">
      <c r="A56" s="18" t="s">
        <v>94</v>
      </c>
      <c r="B56" s="19" t="s">
        <v>95</v>
      </c>
      <c r="C56" s="20">
        <f t="shared" ref="C56:F56" si="30">C57</f>
        <v>15927</v>
      </c>
      <c r="D56" s="20"/>
      <c r="E56" s="20">
        <f t="shared" si="30"/>
        <v>15927</v>
      </c>
      <c r="F56" s="31">
        <f t="shared" si="30"/>
        <v>5495.3</v>
      </c>
      <c r="G56" s="24"/>
    </row>
    <row r="57" spans="1:7" x14ac:dyDescent="0.25">
      <c r="A57" s="21" t="s">
        <v>96</v>
      </c>
      <c r="B57" s="19" t="s">
        <v>97</v>
      </c>
      <c r="C57" s="22">
        <v>15927</v>
      </c>
      <c r="D57" s="22"/>
      <c r="E57" s="22">
        <f t="shared" si="23"/>
        <v>15927</v>
      </c>
      <c r="F57" s="32">
        <v>5495.3</v>
      </c>
      <c r="G57" s="24"/>
    </row>
    <row r="58" spans="1:7" x14ac:dyDescent="0.25">
      <c r="A58" s="18" t="s">
        <v>98</v>
      </c>
      <c r="B58" s="19" t="s">
        <v>99</v>
      </c>
      <c r="C58" s="20">
        <f t="shared" ref="C58:F58" si="31">C59</f>
        <v>529</v>
      </c>
      <c r="D58" s="20"/>
      <c r="E58" s="20">
        <f t="shared" si="23"/>
        <v>529</v>
      </c>
      <c r="F58" s="31">
        <f t="shared" si="31"/>
        <v>0</v>
      </c>
      <c r="G58" s="24"/>
    </row>
    <row r="59" spans="1:7" x14ac:dyDescent="0.25">
      <c r="A59" s="21" t="s">
        <v>100</v>
      </c>
      <c r="B59" s="19" t="s">
        <v>99</v>
      </c>
      <c r="C59" s="22">
        <v>529</v>
      </c>
      <c r="D59" s="22"/>
      <c r="E59" s="22">
        <f t="shared" si="23"/>
        <v>529</v>
      </c>
      <c r="F59" s="32"/>
      <c r="G59" s="24"/>
    </row>
    <row r="60" spans="1:7" x14ac:dyDescent="0.25">
      <c r="A60" s="16" t="s">
        <v>101</v>
      </c>
      <c r="B60" s="17" t="s">
        <v>102</v>
      </c>
      <c r="C60" s="9">
        <f t="shared" ref="C60:E60" si="32">C61+C64+C66</f>
        <v>5574</v>
      </c>
      <c r="D60" s="9">
        <f t="shared" si="32"/>
        <v>3000</v>
      </c>
      <c r="E60" s="9">
        <f t="shared" si="32"/>
        <v>8574</v>
      </c>
      <c r="F60" s="30">
        <f t="shared" ref="F60" si="33">F61+F64+F66</f>
        <v>2588.7199999999998</v>
      </c>
      <c r="G60" s="24"/>
    </row>
    <row r="61" spans="1:7" x14ac:dyDescent="0.25">
      <c r="A61" s="18" t="s">
        <v>30</v>
      </c>
      <c r="B61" s="19" t="s">
        <v>31</v>
      </c>
      <c r="C61" s="20">
        <f t="shared" ref="C60:E61" si="34">C62+C63</f>
        <v>4309</v>
      </c>
      <c r="D61" s="20">
        <f t="shared" si="34"/>
        <v>3000</v>
      </c>
      <c r="E61" s="20">
        <f t="shared" si="34"/>
        <v>7309</v>
      </c>
      <c r="F61" s="31">
        <f t="shared" ref="F61" si="35">F62+F63</f>
        <v>2588.7199999999998</v>
      </c>
      <c r="G61" s="24"/>
    </row>
    <row r="62" spans="1:7" x14ac:dyDescent="0.25">
      <c r="A62" s="21" t="s">
        <v>103</v>
      </c>
      <c r="B62" s="19" t="s">
        <v>104</v>
      </c>
      <c r="C62" s="22">
        <v>3645</v>
      </c>
      <c r="D62" s="22">
        <v>3000</v>
      </c>
      <c r="E62" s="22">
        <f t="shared" ref="E62:E67" si="36">C62+D62</f>
        <v>6645</v>
      </c>
      <c r="F62" s="32">
        <v>2588.7199999999998</v>
      </c>
      <c r="G62" s="24"/>
    </row>
    <row r="63" spans="1:7" x14ac:dyDescent="0.25">
      <c r="A63" s="21">
        <v>3225</v>
      </c>
      <c r="B63" s="19" t="s">
        <v>39</v>
      </c>
      <c r="C63" s="22">
        <v>664</v>
      </c>
      <c r="D63" s="22"/>
      <c r="E63" s="22">
        <f t="shared" si="36"/>
        <v>664</v>
      </c>
      <c r="F63" s="32"/>
      <c r="G63" s="24"/>
    </row>
    <row r="64" spans="1:7" x14ac:dyDescent="0.25">
      <c r="A64" s="18" t="s">
        <v>42</v>
      </c>
      <c r="B64" s="19" t="s">
        <v>43</v>
      </c>
      <c r="C64" s="20">
        <f t="shared" ref="C64:F64" si="37">C65</f>
        <v>265</v>
      </c>
      <c r="D64" s="20"/>
      <c r="E64" s="20">
        <f t="shared" si="37"/>
        <v>265</v>
      </c>
      <c r="F64" s="31"/>
      <c r="G64" s="24"/>
    </row>
    <row r="65" spans="1:7" x14ac:dyDescent="0.25">
      <c r="A65" s="21" t="s">
        <v>46</v>
      </c>
      <c r="B65" s="19" t="s">
        <v>47</v>
      </c>
      <c r="C65" s="22">
        <v>265</v>
      </c>
      <c r="D65" s="22"/>
      <c r="E65" s="22">
        <f t="shared" si="36"/>
        <v>265</v>
      </c>
      <c r="F65" s="32"/>
      <c r="G65" s="24"/>
    </row>
    <row r="66" spans="1:7" x14ac:dyDescent="0.25">
      <c r="A66" s="18" t="s">
        <v>86</v>
      </c>
      <c r="B66" s="19" t="s">
        <v>87</v>
      </c>
      <c r="C66" s="20">
        <f>C67</f>
        <v>1000</v>
      </c>
      <c r="D66" s="20"/>
      <c r="E66" s="20">
        <f t="shared" si="36"/>
        <v>1000</v>
      </c>
      <c r="F66" s="31"/>
      <c r="G66" s="24"/>
    </row>
    <row r="67" spans="1:7" x14ac:dyDescent="0.25">
      <c r="A67" s="21">
        <v>4221</v>
      </c>
      <c r="B67" s="19" t="s">
        <v>89</v>
      </c>
      <c r="C67" s="22">
        <v>1000</v>
      </c>
      <c r="D67" s="22"/>
      <c r="E67" s="22">
        <f t="shared" si="36"/>
        <v>1000</v>
      </c>
      <c r="F67" s="32"/>
      <c r="G67" s="24"/>
    </row>
    <row r="68" spans="1:7" x14ac:dyDescent="0.25">
      <c r="A68" s="24"/>
      <c r="B68" s="24"/>
      <c r="C68" s="25"/>
      <c r="D68" s="25"/>
      <c r="E68" s="25"/>
      <c r="F68" s="25"/>
      <c r="G68" s="24"/>
    </row>
    <row r="69" spans="1:7" x14ac:dyDescent="0.25">
      <c r="A69" s="24"/>
      <c r="B69" s="24"/>
      <c r="C69" s="25"/>
      <c r="D69" s="25"/>
      <c r="E69" s="25"/>
      <c r="F69" s="25"/>
      <c r="G69" s="24"/>
    </row>
    <row r="70" spans="1:7" x14ac:dyDescent="0.25">
      <c r="A70" s="24"/>
      <c r="B70" s="26"/>
      <c r="C70" s="25"/>
      <c r="D70" s="25"/>
      <c r="E70" s="25"/>
      <c r="F70" s="25"/>
      <c r="G70" s="24"/>
    </row>
    <row r="71" spans="1:7" x14ac:dyDescent="0.25">
      <c r="A71" s="24"/>
      <c r="B71" s="24"/>
      <c r="C71" s="25"/>
      <c r="D71" s="25"/>
      <c r="E71" s="25"/>
      <c r="F71" s="25"/>
      <c r="G71" s="24"/>
    </row>
    <row r="72" spans="1:7" x14ac:dyDescent="0.25">
      <c r="A72" s="24"/>
      <c r="B72" s="24"/>
      <c r="C72" s="25"/>
      <c r="D72" s="25"/>
      <c r="E72" s="25"/>
      <c r="F72" s="25"/>
      <c r="G72" s="24"/>
    </row>
    <row r="73" spans="1:7" x14ac:dyDescent="0.25">
      <c r="A73" s="24"/>
      <c r="B73" s="24"/>
      <c r="C73" s="25"/>
      <c r="D73" s="25"/>
      <c r="E73" s="25"/>
      <c r="F73" s="25"/>
      <c r="G73" s="24"/>
    </row>
    <row r="74" spans="1:7" x14ac:dyDescent="0.25">
      <c r="A74" s="24"/>
      <c r="B74" s="24"/>
      <c r="C74" s="25"/>
      <c r="D74" s="25"/>
      <c r="E74" s="25"/>
      <c r="F74" s="25"/>
      <c r="G74" s="24"/>
    </row>
    <row r="75" spans="1:7" x14ac:dyDescent="0.25">
      <c r="A75" s="24"/>
      <c r="B75" s="24"/>
      <c r="C75" s="25"/>
      <c r="D75" s="25"/>
      <c r="E75" s="25"/>
      <c r="F75" s="25"/>
      <c r="G75" s="24"/>
    </row>
    <row r="76" spans="1:7" x14ac:dyDescent="0.25">
      <c r="A76" s="5"/>
      <c r="B76" s="5"/>
      <c r="C76" s="6"/>
      <c r="D76" s="6"/>
      <c r="E76" s="6"/>
      <c r="F76" s="6"/>
      <c r="G76" s="5"/>
    </row>
    <row r="77" spans="1:7" x14ac:dyDescent="0.25">
      <c r="A77" s="5"/>
      <c r="B77" s="5"/>
      <c r="C77" s="6"/>
      <c r="D77" s="6"/>
      <c r="E77" s="6"/>
      <c r="F77" s="6"/>
      <c r="G77" s="5"/>
    </row>
  </sheetData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VRHOVNI SUD RH</vt:lpstr>
      <vt:lpstr>'VRHOVNI SUD RH'!Podrucje_ispisa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Dubravko Milin</dc:creator>
  <cp:lastModifiedBy>Ivana Sabljo</cp:lastModifiedBy>
  <cp:lastPrinted>2023-11-27T15:37:51Z</cp:lastPrinted>
  <dcterms:created xsi:type="dcterms:W3CDTF">2022-07-21T05:48:23Z</dcterms:created>
  <dcterms:modified xsi:type="dcterms:W3CDTF">2023-11-27T17:32:46Z</dcterms:modified>
</cp:coreProperties>
</file>