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280"/>
  </bookViews>
  <sheets>
    <sheet name="VRHOVNI SUD RH" sheetId="5" r:id="rId1"/>
  </sheets>
  <definedNames>
    <definedName name="_xlnm.Print_Area" localSheetId="0">'VRHOVNI SUD RH'!$A$1:$E$89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5" l="1"/>
  <c r="E80" i="5" l="1"/>
  <c r="D80" i="5"/>
  <c r="E81" i="5"/>
  <c r="D81" i="5"/>
  <c r="C13" i="5" l="1"/>
  <c r="C16" i="5"/>
  <c r="C18" i="5"/>
  <c r="C21" i="5"/>
  <c r="C26" i="5"/>
  <c r="C32" i="5"/>
  <c r="C42" i="5"/>
  <c r="C44" i="5"/>
  <c r="C52" i="5"/>
  <c r="C54" i="5"/>
  <c r="C59" i="5"/>
  <c r="C63" i="5"/>
  <c r="C66" i="5"/>
  <c r="C65" i="5" s="1"/>
  <c r="C71" i="5"/>
  <c r="C74" i="5"/>
  <c r="C78" i="5"/>
  <c r="C77" i="5" s="1"/>
  <c r="C76" i="5" s="1"/>
  <c r="C83" i="5"/>
  <c r="C85" i="5"/>
  <c r="C88" i="5"/>
  <c r="C87" i="5" s="1"/>
  <c r="C70" i="5" l="1"/>
  <c r="C69" i="5" s="1"/>
  <c r="C68" i="5" s="1"/>
  <c r="C82" i="5"/>
  <c r="C58" i="5"/>
  <c r="C57" i="5" s="1"/>
  <c r="C51" i="5"/>
  <c r="C20" i="5"/>
  <c r="C12" i="5"/>
  <c r="E85" i="5"/>
  <c r="D85" i="5"/>
  <c r="C6" i="5" l="1"/>
  <c r="C81" i="5"/>
  <c r="C80" i="5" s="1"/>
  <c r="C11" i="5"/>
  <c r="C10" i="5" s="1"/>
  <c r="C9" i="5" s="1"/>
  <c r="C5" i="5"/>
  <c r="D88" i="5"/>
  <c r="D87" i="5" s="1"/>
  <c r="E88" i="5"/>
  <c r="E87" i="5" s="1"/>
  <c r="E83" i="5"/>
  <c r="E82" i="5" s="1"/>
  <c r="D83" i="5"/>
  <c r="D82" i="5" s="1"/>
  <c r="E78" i="5"/>
  <c r="E77" i="5" s="1"/>
  <c r="E76" i="5" s="1"/>
  <c r="D78" i="5"/>
  <c r="D77" i="5" s="1"/>
  <c r="D76" i="5" s="1"/>
  <c r="E74" i="5"/>
  <c r="D74" i="5"/>
  <c r="D71" i="5"/>
  <c r="E71" i="5"/>
  <c r="E66" i="5"/>
  <c r="E65" i="5" s="1"/>
  <c r="D66" i="5"/>
  <c r="D65" i="5" s="1"/>
  <c r="D63" i="5"/>
  <c r="E59" i="5"/>
  <c r="D59" i="5"/>
  <c r="E54" i="5"/>
  <c r="D54" i="5"/>
  <c r="D52" i="5"/>
  <c r="E52" i="5"/>
  <c r="D44" i="5"/>
  <c r="E44" i="5"/>
  <c r="E42" i="5"/>
  <c r="D42" i="5"/>
  <c r="E32" i="5"/>
  <c r="D32" i="5"/>
  <c r="D26" i="5"/>
  <c r="E26" i="5"/>
  <c r="E21" i="5"/>
  <c r="D21" i="5"/>
  <c r="E18" i="5"/>
  <c r="D18" i="5"/>
  <c r="E16" i="5"/>
  <c r="D16" i="5"/>
  <c r="D13" i="5"/>
  <c r="E13" i="5"/>
  <c r="C7" i="5" l="1"/>
  <c r="D51" i="5"/>
  <c r="C4" i="5"/>
  <c r="C3" i="5" s="1"/>
  <c r="E70" i="5"/>
  <c r="E69" i="5" s="1"/>
  <c r="E68" i="5" s="1"/>
  <c r="E5" i="5" s="1"/>
  <c r="D70" i="5"/>
  <c r="E58" i="5"/>
  <c r="E57" i="5" s="1"/>
  <c r="D58" i="5"/>
  <c r="D57" i="5" s="1"/>
  <c r="E51" i="5"/>
  <c r="D6" i="5"/>
  <c r="D20" i="5"/>
  <c r="E6" i="5"/>
  <c r="E20" i="5"/>
  <c r="E12" i="5"/>
  <c r="D12" i="5"/>
  <c r="D69" i="5" l="1"/>
  <c r="D68" i="5" s="1"/>
  <c r="D5" i="5" s="1"/>
  <c r="D7" i="5" s="1"/>
  <c r="D11" i="5"/>
  <c r="D10" i="5" s="1"/>
  <c r="D9" i="5" s="1"/>
  <c r="E11" i="5"/>
  <c r="E10" i="5" s="1"/>
  <c r="E9" i="5" s="1"/>
  <c r="C8" i="5"/>
  <c r="E7" i="5"/>
  <c r="E4" i="5" l="1"/>
  <c r="D4" i="5"/>
  <c r="E8" i="5" l="1"/>
  <c r="E3" i="5"/>
  <c r="D8" i="5"/>
  <c r="D3" i="5"/>
</calcChain>
</file>

<file path=xl/sharedStrings.xml><?xml version="1.0" encoding="utf-8"?>
<sst xmlns="http://schemas.openxmlformats.org/spreadsheetml/2006/main" count="162" uniqueCount="130">
  <si>
    <t>IZVOR  11</t>
  </si>
  <si>
    <t xml:space="preserve">VLASTITI PRIHODI </t>
  </si>
  <si>
    <t>SVEUKUPNO</t>
  </si>
  <si>
    <t>11</t>
  </si>
  <si>
    <t>Opći prihodi i primici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</si>
  <si>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</si>
  <si>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</si>
  <si>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</si>
  <si>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</si>
  <si>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</si>
  <si>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</si>
  <si>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</si>
  <si>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</si>
  <si>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</si>
  <si>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</si>
  <si>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</si>
  <si>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</si>
  <si>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</si>
  <si>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</si>
  <si>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</si>
  <si>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</si>
  <si>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</si>
  <si>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</si>
  <si>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</si>
  <si>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</si>
  <si>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</si>
  <si>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</si>
  <si>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</si>
  <si>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</si>
  <si>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</si>
  <si>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</si>
  <si>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</si>
  <si>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</si>
  <si>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</si>
  <si>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</si>
  <si>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</si>
  <si>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</si>
  <si>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</si>
  <si>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</si>
  <si>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</si>
  <si>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</si>
  <si>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</si>
  <si>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</si>
  <si>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</si>
  <si>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</si>
  <si>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</si>
  <si>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</si>
  <si>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</si>
  <si>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</si>
  <si>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</si>
  <si>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</si>
  <si>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</si>
  <si>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</si>
  <si>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</si>
  <si>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</si>
  <si>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</si>
  <si>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</si>
  <si>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</si>
  <si>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</si>
  <si>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</si>
  <si>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</si>
  <si>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</si>
  <si>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</si>
  <si>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</si>
  <si>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</si>
  <si>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</si>
  <si>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</si>
  <si>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</si>
  <si>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</si>
  <si>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</si>
  <si>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sudskih postupaka</t>
  </si>
  <si>
    <t>3299</t>
  </si>
  <si>
    <t>342</t>
  </si>
  <si>
    <t>Kamate za primljene kredite i zajmove</t>
  </si>
  <si>
    <t>3427</t>
  </si>
  <si>
    <t>Kamate za primljene zajmove od trgovačkih društava i obrtnika izvan javnog sektora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</si>
  <si>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</si>
  <si>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</si>
  <si>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</si>
  <si>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</si>
  <si>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</si>
  <si>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</si>
  <si>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</si>
  <si>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</si>
  <si>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</si>
  <si>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</si>
  <si>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</si>
  <si>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</si>
  <si>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</si>
  <si>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</si>
  <si>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</si>
  <si>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</si>
  <si>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</si>
  <si>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</si>
  <si>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451</t>
  </si>
  <si>
    <t>Dodatna ulaganja na građevinskim objektima</t>
  </si>
  <si>
    <t>4511</t>
  </si>
  <si>
    <t>31</t>
  </si>
  <si>
    <t>Vlastiti prihodi</t>
  </si>
  <si>
    <t>3222</t>
  </si>
  <si>
    <t>Materijal i sirovine</t>
  </si>
  <si>
    <t>Članarine i norme</t>
  </si>
  <si>
    <t>A631000</t>
  </si>
  <si>
    <t>VOĐENJE SUDSKIH POSTUPAKA IZ NADLEŽNOSTI VRHOVNOG SUDA RH</t>
  </si>
  <si>
    <t xml:space="preserve">VRHOVNI SUD REPUBLIKE HRVATSKE </t>
  </si>
  <si>
    <t>51</t>
  </si>
  <si>
    <t>IZVOR 51</t>
  </si>
  <si>
    <t>Rashodi za zaposlene</t>
  </si>
  <si>
    <t>Materijalni rashodi</t>
  </si>
  <si>
    <t xml:space="preserve"> IZVOR  31 </t>
  </si>
  <si>
    <t>GLAVA 10920</t>
  </si>
  <si>
    <t>Financijski rashodi</t>
  </si>
  <si>
    <t>Rashodi za nabavu proizvedene dugotrajne imovine</t>
  </si>
  <si>
    <t>Rashodi za dodatna ulaganja na nefinancijskoj imovini</t>
  </si>
  <si>
    <t>32</t>
  </si>
  <si>
    <t>'Materijalni rashodi</t>
  </si>
  <si>
    <t>¸</t>
  </si>
  <si>
    <t xml:space="preserve">PROJEKCIJA ZA 2027. </t>
  </si>
  <si>
    <t xml:space="preserve">OPĆI PRIHODI I PRIMICI </t>
  </si>
  <si>
    <t>3</t>
  </si>
  <si>
    <t>RASHODI POSLOVANJA</t>
  </si>
  <si>
    <t>UKUPNO VAN LIMITA-</t>
  </si>
  <si>
    <t>RASHODI ZA NABAVU NEFINANCIJSKE IMOVINE</t>
  </si>
  <si>
    <t xml:space="preserve"> FINANCIJSKI PLAN VRHOVNOG SUDA REPUBLIKE HRVATSKE ZA 2026.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PROJEKCIJE ZA 2027. I 2028. GODINU</t>
  </si>
  <si>
    <t xml:space="preserve">FINANCIJSKI PLAN ZA 2026. </t>
  </si>
  <si>
    <t xml:space="preserve">PROJEKCIJA ZA 2028. </t>
  </si>
  <si>
    <t>Sitni inventar i autogume</t>
  </si>
  <si>
    <t>Usluge telefona, interneta, pošte i prijevoza</t>
  </si>
  <si>
    <t xml:space="preserve">Programi Unije </t>
  </si>
  <si>
    <t xml:space="preserve">PROGRAMI UNIJE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</si>
</sst>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- &quot;@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0" fontId="1" fillId="2" borderId="1" applyNumberFormat="0" applyProtection="0">
      <alignment horizontal="left" vertical="center" indent="1" justifyLastLine="1"/>
    </xf>
    <xf numFmtId="4" fontId="1" fillId="3" borderId="1" applyNumberFormat="0" applyProtection="0">
      <alignment horizontal="left" vertical="center" indent="1" justifyLastLine="1"/>
    </xf>
    <xf numFmtId="4" fontId="1" fillId="4" borderId="1" applyNumberFormat="0" applyProtection="0">
      <alignment horizontal="right" vertical="center"/>
    </xf>
    <xf numFmtId="0" fontId="1" fillId="5" borderId="1" applyNumberFormat="0" applyProtection="0">
      <alignment horizontal="left" vertical="center" indent="1" justifyLastLine="1"/>
    </xf>
    <xf numFmtId="4" fontId="1" fillId="6" borderId="1" applyNumberFormat="0" applyProtection="0">
      <alignment vertical="center"/>
    </xf>
    <xf numFmtId="0" fontId="1" fillId="7" borderId="1" applyNumberFormat="0" applyProtection="0">
      <alignment horizontal="left" vertical="center" indent="1" justifyLastLine="1"/>
    </xf>
    <xf numFmtId="4" fontId="1" fillId="0" borderId="1" applyNumberFormat="0" applyProtection="0">
      <alignment horizontal="right" vertical="center"/>
    </xf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/>
    </xf>
    <xf numFmtId="3" fontId="0" fillId="0" borderId="0" xfId="0" applyNumberFormat="1"/>
    <xf numFmtId="3" fontId="4" fillId="0" borderId="0" xfId="0" applyNumberFormat="1" applyFont="1"/>
    <xf numFmtId="164" fontId="2" fillId="8" borderId="1" xfId="4" quotePrefix="1" applyNumberFormat="1" applyFont="1" applyFill="1" applyAlignment="1">
      <alignment horizontal="left" vertical="center" indent="3" justifyLastLine="1"/>
    </xf>
    <xf numFmtId="164" fontId="2" fillId="8" borderId="1" xfId="3" quotePrefix="1" applyNumberFormat="1" applyFont="1" applyFill="1" applyAlignment="1">
      <alignment horizontal="center" vertical="center"/>
    </xf>
    <xf numFmtId="0" fontId="2" fillId="8" borderId="1" xfId="3" quotePrefix="1" applyNumberFormat="1" applyFont="1" applyFill="1" applyAlignment="1">
      <alignment horizontal="left" vertical="center"/>
    </xf>
    <xf numFmtId="164" fontId="1" fillId="9" borderId="1" xfId="3" quotePrefix="1" applyNumberFormat="1" applyFill="1">
      <alignment horizontal="right" vertical="center"/>
    </xf>
    <xf numFmtId="164" fontId="2" fillId="9" borderId="1" xfId="3" quotePrefix="1" applyNumberFormat="1" applyFont="1" applyFill="1" applyAlignment="1">
      <alignment horizontal="center" vertical="center"/>
    </xf>
    <xf numFmtId="0" fontId="2" fillId="9" borderId="1" xfId="3" quotePrefix="1" applyNumberFormat="1" applyFont="1" applyFill="1" applyAlignment="1">
      <alignment horizontal="center" vertical="center"/>
    </xf>
    <xf numFmtId="164" fontId="2" fillId="10" borderId="1" xfId="6" quotePrefix="1" applyNumberFormat="1" applyFont="1" applyFill="1" applyAlignment="1">
      <alignment horizontal="left" vertical="center" indent="4" justifyLastLine="1"/>
    </xf>
    <xf numFmtId="0" fontId="2" fillId="10" borderId="1" xfId="6" quotePrefix="1" applyFont="1" applyFill="1">
      <alignment horizontal="left" vertical="center" indent="1" justifyLastLine="1"/>
    </xf>
    <xf numFmtId="164" fontId="1" fillId="9" borderId="1" xfId="1" quotePrefix="1" applyNumberFormat="1" applyFill="1">
      <alignment horizontal="left" vertical="center" indent="1" justifyLastLine="1"/>
    </xf>
    <xf numFmtId="164" fontId="5" fillId="9" borderId="1" xfId="1" quotePrefix="1" applyNumberFormat="1" applyFont="1" applyFill="1">
      <alignment horizontal="left" vertical="center" indent="1" justifyLastLine="1"/>
    </xf>
    <xf numFmtId="3" fontId="2" fillId="9" borderId="1" xfId="2" quotePrefix="1" applyNumberFormat="1" applyFont="1" applyFill="1" applyAlignment="1">
      <alignment horizontal="center" vertical="center" wrapText="1"/>
    </xf>
    <xf numFmtId="0" fontId="2" fillId="8" borderId="1" xfId="4" quotePrefix="1" applyFont="1" applyFill="1" applyAlignment="1">
      <alignment vertical="center" justifyLastLine="1"/>
    </xf>
    <xf numFmtId="0" fontId="1" fillId="0" borderId="1" xfId="1" quotePrefix="1" applyFill="1">
      <alignment horizontal="left" vertical="center" indent="1" justifyLastLine="1"/>
    </xf>
    <xf numFmtId="0" fontId="1" fillId="0" borderId="1" xfId="1" quotePrefix="1" applyFill="1" applyAlignment="1">
      <alignment horizontal="left" vertical="center" indent="7" justifyLastLine="1"/>
    </xf>
    <xf numFmtId="164" fontId="2" fillId="10" borderId="1" xfId="1" quotePrefix="1" applyNumberFormat="1" applyFont="1" applyFill="1" applyAlignment="1">
      <alignment horizontal="left" vertical="center" indent="5" justifyLastLine="1"/>
    </xf>
    <xf numFmtId="0" fontId="2" fillId="10" borderId="1" xfId="1" quotePrefix="1" applyFont="1" applyFill="1">
      <alignment horizontal="left" vertical="center" indent="1" justifyLastLine="1"/>
    </xf>
    <xf numFmtId="164" fontId="2" fillId="0" borderId="1" xfId="1" quotePrefix="1" applyNumberFormat="1" applyFont="1" applyFill="1" applyAlignment="1">
      <alignment horizontal="left" vertical="center" indent="6" justifyLastLine="1"/>
    </xf>
    <xf numFmtId="0" fontId="2" fillId="0" borderId="1" xfId="1" quotePrefix="1" applyFont="1" applyFill="1">
      <alignment horizontal="left" vertical="center" indent="1" justifyLastLine="1"/>
    </xf>
    <xf numFmtId="0" fontId="2" fillId="8" borderId="1" xfId="1" quotePrefix="1" applyFont="1" applyFill="1" applyAlignment="1">
      <alignment horizontal="left" vertical="center" indent="7" justifyLastLine="1"/>
    </xf>
    <xf numFmtId="0" fontId="2" fillId="8" borderId="1" xfId="1" quotePrefix="1" applyFont="1" applyFill="1">
      <alignment horizontal="left" vertical="center" indent="1" justifyLastLine="1"/>
    </xf>
    <xf numFmtId="164" fontId="2" fillId="8" borderId="1" xfId="1" quotePrefix="1" applyNumberFormat="1" applyFont="1" applyFill="1" applyAlignment="1">
      <alignment horizontal="left" vertical="center" indent="5" justifyLastLine="1"/>
    </xf>
    <xf numFmtId="4" fontId="2" fillId="8" borderId="1" xfId="5" applyNumberFormat="1" applyFont="1" applyFill="1">
      <alignment vertical="center"/>
    </xf>
    <xf numFmtId="4" fontId="2" fillId="9" borderId="1" xfId="5" applyNumberFormat="1" applyFont="1" applyFill="1">
      <alignment vertical="center"/>
    </xf>
    <xf numFmtId="4" fontId="2" fillId="10" borderId="1" xfId="5" applyNumberFormat="1" applyFont="1" applyFill="1">
      <alignment vertical="center"/>
    </xf>
    <xf numFmtId="4" fontId="1" fillId="0" borderId="1" xfId="7" applyNumberFormat="1" applyFill="1">
      <alignment horizontal="right" vertical="center"/>
    </xf>
    <xf numFmtId="4" fontId="1" fillId="0" borderId="1" xfId="7" applyNumberFormat="1" applyFill="1" applyProtection="1">
      <alignment horizontal="right" vertical="center"/>
      <protection locked="0"/>
    </xf>
    <xf numFmtId="4" fontId="2" fillId="8" borderId="1" xfId="7" applyNumberFormat="1" applyFont="1" applyFill="1">
      <alignment horizontal="right" vertical="center"/>
    </xf>
    <xf numFmtId="4" fontId="2" fillId="8" borderId="1" xfId="7" applyNumberFormat="1" applyFont="1" applyFill="1" applyProtection="1">
      <alignment horizontal="right" vertical="center"/>
      <protection locked="0"/>
    </xf>
    <xf numFmtId="4" fontId="2" fillId="0" borderId="1" xfId="5" applyNumberFormat="1" applyFont="1" applyFill="1">
      <alignment vertical="center"/>
    </xf>
    <xf numFmtId="0" fontId="2" fillId="0" borderId="1" xfId="1" quotePrefix="1" applyFont="1" applyFill="1" applyAlignment="1">
      <alignment horizontal="left" vertical="center" indent="7" justifyLastLine="1"/>
    </xf>
    <xf numFmtId="4" fontId="2" fillId="0" borderId="1" xfId="7" applyNumberFormat="1" applyFont="1" applyFill="1">
      <alignment horizontal="right" vertical="center"/>
    </xf>
    <xf numFmtId="0" fontId="3" fillId="0" borderId="1" xfId="1" quotePrefix="1" applyFont="1" applyFill="1" applyAlignment="1">
      <alignment horizontal="left" vertical="center" indent="7" justifyLastLine="1"/>
    </xf>
    <xf numFmtId="0" fontId="3" fillId="0" borderId="1" xfId="1" quotePrefix="1" applyFont="1" applyFill="1">
      <alignment horizontal="left" vertical="center" indent="1" justifyLastLine="1"/>
    </xf>
    <xf numFmtId="4" fontId="3" fillId="0" borderId="1" xfId="7" applyNumberFormat="1" applyFont="1" applyFill="1">
      <alignment horizontal="right" vertical="center"/>
    </xf>
    <xf numFmtId="4" fontId="1" fillId="0" borderId="1" xfId="7" applyNumberFormat="1" applyFont="1" applyFill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6" fillId="0" borderId="0" xfId="0" applyFont="1" applyFill="1"/>
    <xf numFmtId="0" fontId="2" fillId="10" borderId="1" xfId="1" quotePrefix="1" applyFont="1" applyFill="1" applyAlignment="1">
      <alignment horizontal="left" vertical="center" indent="7" justifyLastLine="1"/>
    </xf>
    <xf numFmtId="4" fontId="2" fillId="10" borderId="1" xfId="7" applyNumberFormat="1" applyFont="1" applyFill="1">
      <alignment horizontal="right" vertical="center"/>
    </xf>
    <xf numFmtId="3" fontId="7" fillId="0" borderId="0" xfId="0" applyNumberFormat="1" applyFont="1" applyAlignment="1">
      <alignment horizontal="center" vertical="center" wrapText="1"/>
    </xf>
  </cellXfs>
  <cellStyles count="8">
    <cellStyle name="Normalno" xfId="0" builtinId="0"/>
    <cellStyle name="SAPBEXaggData" xfId="5"/>
    <cellStyle name="SAPBEXformats" xfId="3"/>
    <cellStyle name="SAPBEXHLevel1" xfId="4"/>
    <cellStyle name="SAPBEXHLevel2" xfId="6"/>
    <cellStyle name="SAPBEXHLevel3" xfId="1"/>
    <cellStyle name="SAPBEXstdData" xfId="7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tabSelected="1" workbookViewId="0">
      <selection activeCell="H15" sqref="H15:I15"/>
    </sheetView>
  </sheetViews>
  <sheetFormatPr defaultRowHeight="15" x14ac:dyDescent="0.25"/>
  <cols>
    <col min="1" max="1" width="19.7109375" customWidth="1"/>
    <col min="2" max="2" width="60.140625" customWidth="1"/>
    <col min="3" max="3" width="13" style="3" customWidth="1"/>
    <col min="4" max="4" width="12.140625" style="3" customWidth="1"/>
    <col min="5" max="5" width="12.28515625" style="3" customWidth="1"/>
    <col min="6" max="6" width="15.140625" customWidth="1"/>
    <col min="205" max="205" width="30.28515625" customWidth="1"/>
    <col min="206" max="206" width="59" customWidth="1"/>
    <col min="207" max="207" width="10.85546875" customWidth="1"/>
    <col min="208" max="208" width="16" customWidth="1"/>
    <col min="209" max="209" width="17.140625" customWidth="1"/>
    <col min="210" max="210" width="16" customWidth="1"/>
    <col min="211" max="211" width="15" customWidth="1"/>
    <col min="212" max="220" width="12.7109375" customWidth="1"/>
    <col min="221" max="222" width="15.42578125" customWidth="1"/>
    <col min="223" max="234" width="16" customWidth="1"/>
    <col min="235" max="239" width="15" customWidth="1"/>
    <col min="240" max="240" width="14" customWidth="1"/>
    <col min="241" max="241" width="15" customWidth="1"/>
    <col min="242" max="242" width="14" customWidth="1"/>
    <col min="461" max="461" width="30.28515625" customWidth="1"/>
    <col min="462" max="462" width="59" customWidth="1"/>
    <col min="463" max="463" width="10.85546875" customWidth="1"/>
    <col min="464" max="464" width="16" customWidth="1"/>
    <col min="465" max="465" width="17.140625" customWidth="1"/>
    <col min="466" max="466" width="16" customWidth="1"/>
    <col min="467" max="467" width="15" customWidth="1"/>
    <col min="468" max="476" width="12.7109375" customWidth="1"/>
    <col min="477" max="478" width="15.42578125" customWidth="1"/>
    <col min="479" max="490" width="16" customWidth="1"/>
    <col min="491" max="495" width="15" customWidth="1"/>
    <col min="496" max="496" width="14" customWidth="1"/>
    <col min="497" max="497" width="15" customWidth="1"/>
    <col min="498" max="498" width="14" customWidth="1"/>
    <col min="717" max="717" width="30.28515625" customWidth="1"/>
    <col min="718" max="718" width="59" customWidth="1"/>
    <col min="719" max="719" width="10.85546875" customWidth="1"/>
    <col min="720" max="720" width="16" customWidth="1"/>
    <col min="721" max="721" width="17.140625" customWidth="1"/>
    <col min="722" max="722" width="16" customWidth="1"/>
    <col min="723" max="723" width="15" customWidth="1"/>
    <col min="724" max="732" width="12.7109375" customWidth="1"/>
    <col min="733" max="734" width="15.42578125" customWidth="1"/>
    <col min="735" max="746" width="16" customWidth="1"/>
    <col min="747" max="751" width="15" customWidth="1"/>
    <col min="752" max="752" width="14" customWidth="1"/>
    <col min="753" max="753" width="15" customWidth="1"/>
    <col min="754" max="754" width="14" customWidth="1"/>
    <col min="973" max="973" width="30.28515625" customWidth="1"/>
    <col min="974" max="974" width="59" customWidth="1"/>
    <col min="975" max="975" width="10.85546875" customWidth="1"/>
    <col min="976" max="976" width="16" customWidth="1"/>
    <col min="977" max="977" width="17.140625" customWidth="1"/>
    <col min="978" max="978" width="16" customWidth="1"/>
    <col min="979" max="979" width="15" customWidth="1"/>
    <col min="980" max="988" width="12.7109375" customWidth="1"/>
    <col min="989" max="990" width="15.42578125" customWidth="1"/>
    <col min="991" max="1002" width="16" customWidth="1"/>
    <col min="1003" max="1007" width="15" customWidth="1"/>
    <col min="1008" max="1008" width="14" customWidth="1"/>
    <col min="1009" max="1009" width="15" customWidth="1"/>
    <col min="1010" max="1010" width="14" customWidth="1"/>
    <col min="1229" max="1229" width="30.28515625" customWidth="1"/>
    <col min="1230" max="1230" width="59" customWidth="1"/>
    <col min="1231" max="1231" width="10.85546875" customWidth="1"/>
    <col min="1232" max="1232" width="16" customWidth="1"/>
    <col min="1233" max="1233" width="17.140625" customWidth="1"/>
    <col min="1234" max="1234" width="16" customWidth="1"/>
    <col min="1235" max="1235" width="15" customWidth="1"/>
    <col min="1236" max="1244" width="12.7109375" customWidth="1"/>
    <col min="1245" max="1246" width="15.42578125" customWidth="1"/>
    <col min="1247" max="1258" width="16" customWidth="1"/>
    <col min="1259" max="1263" width="15" customWidth="1"/>
    <col min="1264" max="1264" width="14" customWidth="1"/>
    <col min="1265" max="1265" width="15" customWidth="1"/>
    <col min="1266" max="1266" width="14" customWidth="1"/>
    <col min="1485" max="1485" width="30.28515625" customWidth="1"/>
    <col min="1486" max="1486" width="59" customWidth="1"/>
    <col min="1487" max="1487" width="10.85546875" customWidth="1"/>
    <col min="1488" max="1488" width="16" customWidth="1"/>
    <col min="1489" max="1489" width="17.140625" customWidth="1"/>
    <col min="1490" max="1490" width="16" customWidth="1"/>
    <col min="1491" max="1491" width="15" customWidth="1"/>
    <col min="1492" max="1500" width="12.7109375" customWidth="1"/>
    <col min="1501" max="1502" width="15.42578125" customWidth="1"/>
    <col min="1503" max="1514" width="16" customWidth="1"/>
    <col min="1515" max="1519" width="15" customWidth="1"/>
    <col min="1520" max="1520" width="14" customWidth="1"/>
    <col min="1521" max="1521" width="15" customWidth="1"/>
    <col min="1522" max="1522" width="14" customWidth="1"/>
    <col min="1741" max="1741" width="30.28515625" customWidth="1"/>
    <col min="1742" max="1742" width="59" customWidth="1"/>
    <col min="1743" max="1743" width="10.85546875" customWidth="1"/>
    <col min="1744" max="1744" width="16" customWidth="1"/>
    <col min="1745" max="1745" width="17.140625" customWidth="1"/>
    <col min="1746" max="1746" width="16" customWidth="1"/>
    <col min="1747" max="1747" width="15" customWidth="1"/>
    <col min="1748" max="1756" width="12.7109375" customWidth="1"/>
    <col min="1757" max="1758" width="15.42578125" customWidth="1"/>
    <col min="1759" max="1770" width="16" customWidth="1"/>
    <col min="1771" max="1775" width="15" customWidth="1"/>
    <col min="1776" max="1776" width="14" customWidth="1"/>
    <col min="1777" max="1777" width="15" customWidth="1"/>
    <col min="1778" max="1778" width="14" customWidth="1"/>
    <col min="1997" max="1997" width="30.28515625" customWidth="1"/>
    <col min="1998" max="1998" width="59" customWidth="1"/>
    <col min="1999" max="1999" width="10.85546875" customWidth="1"/>
    <col min="2000" max="2000" width="16" customWidth="1"/>
    <col min="2001" max="2001" width="17.140625" customWidth="1"/>
    <col min="2002" max="2002" width="16" customWidth="1"/>
    <col min="2003" max="2003" width="15" customWidth="1"/>
    <col min="2004" max="2012" width="12.7109375" customWidth="1"/>
    <col min="2013" max="2014" width="15.42578125" customWidth="1"/>
    <col min="2015" max="2026" width="16" customWidth="1"/>
    <col min="2027" max="2031" width="15" customWidth="1"/>
    <col min="2032" max="2032" width="14" customWidth="1"/>
    <col min="2033" max="2033" width="15" customWidth="1"/>
    <col min="2034" max="2034" width="14" customWidth="1"/>
    <col min="2253" max="2253" width="30.28515625" customWidth="1"/>
    <col min="2254" max="2254" width="59" customWidth="1"/>
    <col min="2255" max="2255" width="10.85546875" customWidth="1"/>
    <col min="2256" max="2256" width="16" customWidth="1"/>
    <col min="2257" max="2257" width="17.140625" customWidth="1"/>
    <col min="2258" max="2258" width="16" customWidth="1"/>
    <col min="2259" max="2259" width="15" customWidth="1"/>
    <col min="2260" max="2268" width="12.7109375" customWidth="1"/>
    <col min="2269" max="2270" width="15.42578125" customWidth="1"/>
    <col min="2271" max="2282" width="16" customWidth="1"/>
    <col min="2283" max="2287" width="15" customWidth="1"/>
    <col min="2288" max="2288" width="14" customWidth="1"/>
    <col min="2289" max="2289" width="15" customWidth="1"/>
    <col min="2290" max="2290" width="14" customWidth="1"/>
    <col min="2509" max="2509" width="30.28515625" customWidth="1"/>
    <col min="2510" max="2510" width="59" customWidth="1"/>
    <col min="2511" max="2511" width="10.85546875" customWidth="1"/>
    <col min="2512" max="2512" width="16" customWidth="1"/>
    <col min="2513" max="2513" width="17.140625" customWidth="1"/>
    <col min="2514" max="2514" width="16" customWidth="1"/>
    <col min="2515" max="2515" width="15" customWidth="1"/>
    <col min="2516" max="2524" width="12.7109375" customWidth="1"/>
    <col min="2525" max="2526" width="15.42578125" customWidth="1"/>
    <col min="2527" max="2538" width="16" customWidth="1"/>
    <col min="2539" max="2543" width="15" customWidth="1"/>
    <col min="2544" max="2544" width="14" customWidth="1"/>
    <col min="2545" max="2545" width="15" customWidth="1"/>
    <col min="2546" max="2546" width="14" customWidth="1"/>
    <col min="2765" max="2765" width="30.28515625" customWidth="1"/>
    <col min="2766" max="2766" width="59" customWidth="1"/>
    <col min="2767" max="2767" width="10.85546875" customWidth="1"/>
    <col min="2768" max="2768" width="16" customWidth="1"/>
    <col min="2769" max="2769" width="17.140625" customWidth="1"/>
    <col min="2770" max="2770" width="16" customWidth="1"/>
    <col min="2771" max="2771" width="15" customWidth="1"/>
    <col min="2772" max="2780" width="12.7109375" customWidth="1"/>
    <col min="2781" max="2782" width="15.42578125" customWidth="1"/>
    <col min="2783" max="2794" width="16" customWidth="1"/>
    <col min="2795" max="2799" width="15" customWidth="1"/>
    <col min="2800" max="2800" width="14" customWidth="1"/>
    <col min="2801" max="2801" width="15" customWidth="1"/>
    <col min="2802" max="2802" width="14" customWidth="1"/>
    <col min="3021" max="3021" width="30.28515625" customWidth="1"/>
    <col min="3022" max="3022" width="59" customWidth="1"/>
    <col min="3023" max="3023" width="10.85546875" customWidth="1"/>
    <col min="3024" max="3024" width="16" customWidth="1"/>
    <col min="3025" max="3025" width="17.140625" customWidth="1"/>
    <col min="3026" max="3026" width="16" customWidth="1"/>
    <col min="3027" max="3027" width="15" customWidth="1"/>
    <col min="3028" max="3036" width="12.7109375" customWidth="1"/>
    <col min="3037" max="3038" width="15.42578125" customWidth="1"/>
    <col min="3039" max="3050" width="16" customWidth="1"/>
    <col min="3051" max="3055" width="15" customWidth="1"/>
    <col min="3056" max="3056" width="14" customWidth="1"/>
    <col min="3057" max="3057" width="15" customWidth="1"/>
    <col min="3058" max="3058" width="14" customWidth="1"/>
    <col min="3277" max="3277" width="30.28515625" customWidth="1"/>
    <col min="3278" max="3278" width="59" customWidth="1"/>
    <col min="3279" max="3279" width="10.85546875" customWidth="1"/>
    <col min="3280" max="3280" width="16" customWidth="1"/>
    <col min="3281" max="3281" width="17.140625" customWidth="1"/>
    <col min="3282" max="3282" width="16" customWidth="1"/>
    <col min="3283" max="3283" width="15" customWidth="1"/>
    <col min="3284" max="3292" width="12.7109375" customWidth="1"/>
    <col min="3293" max="3294" width="15.42578125" customWidth="1"/>
    <col min="3295" max="3306" width="16" customWidth="1"/>
    <col min="3307" max="3311" width="15" customWidth="1"/>
    <col min="3312" max="3312" width="14" customWidth="1"/>
    <col min="3313" max="3313" width="15" customWidth="1"/>
    <col min="3314" max="3314" width="14" customWidth="1"/>
    <col min="3533" max="3533" width="30.28515625" customWidth="1"/>
    <col min="3534" max="3534" width="59" customWidth="1"/>
    <col min="3535" max="3535" width="10.85546875" customWidth="1"/>
    <col min="3536" max="3536" width="16" customWidth="1"/>
    <col min="3537" max="3537" width="17.140625" customWidth="1"/>
    <col min="3538" max="3538" width="16" customWidth="1"/>
    <col min="3539" max="3539" width="15" customWidth="1"/>
    <col min="3540" max="3548" width="12.7109375" customWidth="1"/>
    <col min="3549" max="3550" width="15.42578125" customWidth="1"/>
    <col min="3551" max="3562" width="16" customWidth="1"/>
    <col min="3563" max="3567" width="15" customWidth="1"/>
    <col min="3568" max="3568" width="14" customWidth="1"/>
    <col min="3569" max="3569" width="15" customWidth="1"/>
    <col min="3570" max="3570" width="14" customWidth="1"/>
    <col min="3789" max="3789" width="30.28515625" customWidth="1"/>
    <col min="3790" max="3790" width="59" customWidth="1"/>
    <col min="3791" max="3791" width="10.85546875" customWidth="1"/>
    <col min="3792" max="3792" width="16" customWidth="1"/>
    <col min="3793" max="3793" width="17.140625" customWidth="1"/>
    <col min="3794" max="3794" width="16" customWidth="1"/>
    <col min="3795" max="3795" width="15" customWidth="1"/>
    <col min="3796" max="3804" width="12.7109375" customWidth="1"/>
    <col min="3805" max="3806" width="15.42578125" customWidth="1"/>
    <col min="3807" max="3818" width="16" customWidth="1"/>
    <col min="3819" max="3823" width="15" customWidth="1"/>
    <col min="3824" max="3824" width="14" customWidth="1"/>
    <col min="3825" max="3825" width="15" customWidth="1"/>
    <col min="3826" max="3826" width="14" customWidth="1"/>
    <col min="4045" max="4045" width="30.28515625" customWidth="1"/>
    <col min="4046" max="4046" width="59" customWidth="1"/>
    <col min="4047" max="4047" width="10.85546875" customWidth="1"/>
    <col min="4048" max="4048" width="16" customWidth="1"/>
    <col min="4049" max="4049" width="17.140625" customWidth="1"/>
    <col min="4050" max="4050" width="16" customWidth="1"/>
    <col min="4051" max="4051" width="15" customWidth="1"/>
    <col min="4052" max="4060" width="12.7109375" customWidth="1"/>
    <col min="4061" max="4062" width="15.42578125" customWidth="1"/>
    <col min="4063" max="4074" width="16" customWidth="1"/>
    <col min="4075" max="4079" width="15" customWidth="1"/>
    <col min="4080" max="4080" width="14" customWidth="1"/>
    <col min="4081" max="4081" width="15" customWidth="1"/>
    <col min="4082" max="4082" width="14" customWidth="1"/>
    <col min="4301" max="4301" width="30.28515625" customWidth="1"/>
    <col min="4302" max="4302" width="59" customWidth="1"/>
    <col min="4303" max="4303" width="10.85546875" customWidth="1"/>
    <col min="4304" max="4304" width="16" customWidth="1"/>
    <col min="4305" max="4305" width="17.140625" customWidth="1"/>
    <col min="4306" max="4306" width="16" customWidth="1"/>
    <col min="4307" max="4307" width="15" customWidth="1"/>
    <col min="4308" max="4316" width="12.7109375" customWidth="1"/>
    <col min="4317" max="4318" width="15.42578125" customWidth="1"/>
    <col min="4319" max="4330" width="16" customWidth="1"/>
    <col min="4331" max="4335" width="15" customWidth="1"/>
    <col min="4336" max="4336" width="14" customWidth="1"/>
    <col min="4337" max="4337" width="15" customWidth="1"/>
    <col min="4338" max="4338" width="14" customWidth="1"/>
    <col min="4557" max="4557" width="30.28515625" customWidth="1"/>
    <col min="4558" max="4558" width="59" customWidth="1"/>
    <col min="4559" max="4559" width="10.85546875" customWidth="1"/>
    <col min="4560" max="4560" width="16" customWidth="1"/>
    <col min="4561" max="4561" width="17.140625" customWidth="1"/>
    <col min="4562" max="4562" width="16" customWidth="1"/>
    <col min="4563" max="4563" width="15" customWidth="1"/>
    <col min="4564" max="4572" width="12.7109375" customWidth="1"/>
    <col min="4573" max="4574" width="15.42578125" customWidth="1"/>
    <col min="4575" max="4586" width="16" customWidth="1"/>
    <col min="4587" max="4591" width="15" customWidth="1"/>
    <col min="4592" max="4592" width="14" customWidth="1"/>
    <col min="4593" max="4593" width="15" customWidth="1"/>
    <col min="4594" max="4594" width="14" customWidth="1"/>
    <col min="4813" max="4813" width="30.28515625" customWidth="1"/>
    <col min="4814" max="4814" width="59" customWidth="1"/>
    <col min="4815" max="4815" width="10.85546875" customWidth="1"/>
    <col min="4816" max="4816" width="16" customWidth="1"/>
    <col min="4817" max="4817" width="17.140625" customWidth="1"/>
    <col min="4818" max="4818" width="16" customWidth="1"/>
    <col min="4819" max="4819" width="15" customWidth="1"/>
    <col min="4820" max="4828" width="12.7109375" customWidth="1"/>
    <col min="4829" max="4830" width="15.42578125" customWidth="1"/>
    <col min="4831" max="4842" width="16" customWidth="1"/>
    <col min="4843" max="4847" width="15" customWidth="1"/>
    <col min="4848" max="4848" width="14" customWidth="1"/>
    <col min="4849" max="4849" width="15" customWidth="1"/>
    <col min="4850" max="4850" width="14" customWidth="1"/>
    <col min="5069" max="5069" width="30.28515625" customWidth="1"/>
    <col min="5070" max="5070" width="59" customWidth="1"/>
    <col min="5071" max="5071" width="10.85546875" customWidth="1"/>
    <col min="5072" max="5072" width="16" customWidth="1"/>
    <col min="5073" max="5073" width="17.140625" customWidth="1"/>
    <col min="5074" max="5074" width="16" customWidth="1"/>
    <col min="5075" max="5075" width="15" customWidth="1"/>
    <col min="5076" max="5084" width="12.7109375" customWidth="1"/>
    <col min="5085" max="5086" width="15.42578125" customWidth="1"/>
    <col min="5087" max="5098" width="16" customWidth="1"/>
    <col min="5099" max="5103" width="15" customWidth="1"/>
    <col min="5104" max="5104" width="14" customWidth="1"/>
    <col min="5105" max="5105" width="15" customWidth="1"/>
    <col min="5106" max="5106" width="14" customWidth="1"/>
    <col min="5325" max="5325" width="30.28515625" customWidth="1"/>
    <col min="5326" max="5326" width="59" customWidth="1"/>
    <col min="5327" max="5327" width="10.85546875" customWidth="1"/>
    <col min="5328" max="5328" width="16" customWidth="1"/>
    <col min="5329" max="5329" width="17.140625" customWidth="1"/>
    <col min="5330" max="5330" width="16" customWidth="1"/>
    <col min="5331" max="5331" width="15" customWidth="1"/>
    <col min="5332" max="5340" width="12.7109375" customWidth="1"/>
    <col min="5341" max="5342" width="15.42578125" customWidth="1"/>
    <col min="5343" max="5354" width="16" customWidth="1"/>
    <col min="5355" max="5359" width="15" customWidth="1"/>
    <col min="5360" max="5360" width="14" customWidth="1"/>
    <col min="5361" max="5361" width="15" customWidth="1"/>
    <col min="5362" max="5362" width="14" customWidth="1"/>
    <col min="5581" max="5581" width="30.28515625" customWidth="1"/>
    <col min="5582" max="5582" width="59" customWidth="1"/>
    <col min="5583" max="5583" width="10.85546875" customWidth="1"/>
    <col min="5584" max="5584" width="16" customWidth="1"/>
    <col min="5585" max="5585" width="17.140625" customWidth="1"/>
    <col min="5586" max="5586" width="16" customWidth="1"/>
    <col min="5587" max="5587" width="15" customWidth="1"/>
    <col min="5588" max="5596" width="12.7109375" customWidth="1"/>
    <col min="5597" max="5598" width="15.42578125" customWidth="1"/>
    <col min="5599" max="5610" width="16" customWidth="1"/>
    <col min="5611" max="5615" width="15" customWidth="1"/>
    <col min="5616" max="5616" width="14" customWidth="1"/>
    <col min="5617" max="5617" width="15" customWidth="1"/>
    <col min="5618" max="5618" width="14" customWidth="1"/>
    <col min="5837" max="5837" width="30.28515625" customWidth="1"/>
    <col min="5838" max="5838" width="59" customWidth="1"/>
    <col min="5839" max="5839" width="10.85546875" customWidth="1"/>
    <col min="5840" max="5840" width="16" customWidth="1"/>
    <col min="5841" max="5841" width="17.140625" customWidth="1"/>
    <col min="5842" max="5842" width="16" customWidth="1"/>
    <col min="5843" max="5843" width="15" customWidth="1"/>
    <col min="5844" max="5852" width="12.7109375" customWidth="1"/>
    <col min="5853" max="5854" width="15.42578125" customWidth="1"/>
    <col min="5855" max="5866" width="16" customWidth="1"/>
    <col min="5867" max="5871" width="15" customWidth="1"/>
    <col min="5872" max="5872" width="14" customWidth="1"/>
    <col min="5873" max="5873" width="15" customWidth="1"/>
    <col min="5874" max="5874" width="14" customWidth="1"/>
    <col min="6093" max="6093" width="30.28515625" customWidth="1"/>
    <col min="6094" max="6094" width="59" customWidth="1"/>
    <col min="6095" max="6095" width="10.85546875" customWidth="1"/>
    <col min="6096" max="6096" width="16" customWidth="1"/>
    <col min="6097" max="6097" width="17.140625" customWidth="1"/>
    <col min="6098" max="6098" width="16" customWidth="1"/>
    <col min="6099" max="6099" width="15" customWidth="1"/>
    <col min="6100" max="6108" width="12.7109375" customWidth="1"/>
    <col min="6109" max="6110" width="15.42578125" customWidth="1"/>
    <col min="6111" max="6122" width="16" customWidth="1"/>
    <col min="6123" max="6127" width="15" customWidth="1"/>
    <col min="6128" max="6128" width="14" customWidth="1"/>
    <col min="6129" max="6129" width="15" customWidth="1"/>
    <col min="6130" max="6130" width="14" customWidth="1"/>
    <col min="6349" max="6349" width="30.28515625" customWidth="1"/>
    <col min="6350" max="6350" width="59" customWidth="1"/>
    <col min="6351" max="6351" width="10.85546875" customWidth="1"/>
    <col min="6352" max="6352" width="16" customWidth="1"/>
    <col min="6353" max="6353" width="17.140625" customWidth="1"/>
    <col min="6354" max="6354" width="16" customWidth="1"/>
    <col min="6355" max="6355" width="15" customWidth="1"/>
    <col min="6356" max="6364" width="12.7109375" customWidth="1"/>
    <col min="6365" max="6366" width="15.42578125" customWidth="1"/>
    <col min="6367" max="6378" width="16" customWidth="1"/>
    <col min="6379" max="6383" width="15" customWidth="1"/>
    <col min="6384" max="6384" width="14" customWidth="1"/>
    <col min="6385" max="6385" width="15" customWidth="1"/>
    <col min="6386" max="6386" width="14" customWidth="1"/>
    <col min="6605" max="6605" width="30.28515625" customWidth="1"/>
    <col min="6606" max="6606" width="59" customWidth="1"/>
    <col min="6607" max="6607" width="10.85546875" customWidth="1"/>
    <col min="6608" max="6608" width="16" customWidth="1"/>
    <col min="6609" max="6609" width="17.140625" customWidth="1"/>
    <col min="6610" max="6610" width="16" customWidth="1"/>
    <col min="6611" max="6611" width="15" customWidth="1"/>
    <col min="6612" max="6620" width="12.7109375" customWidth="1"/>
    <col min="6621" max="6622" width="15.42578125" customWidth="1"/>
    <col min="6623" max="6634" width="16" customWidth="1"/>
    <col min="6635" max="6639" width="15" customWidth="1"/>
    <col min="6640" max="6640" width="14" customWidth="1"/>
    <col min="6641" max="6641" width="15" customWidth="1"/>
    <col min="6642" max="6642" width="14" customWidth="1"/>
    <col min="6861" max="6861" width="30.28515625" customWidth="1"/>
    <col min="6862" max="6862" width="59" customWidth="1"/>
    <col min="6863" max="6863" width="10.85546875" customWidth="1"/>
    <col min="6864" max="6864" width="16" customWidth="1"/>
    <col min="6865" max="6865" width="17.140625" customWidth="1"/>
    <col min="6866" max="6866" width="16" customWidth="1"/>
    <col min="6867" max="6867" width="15" customWidth="1"/>
    <col min="6868" max="6876" width="12.7109375" customWidth="1"/>
    <col min="6877" max="6878" width="15.42578125" customWidth="1"/>
    <col min="6879" max="6890" width="16" customWidth="1"/>
    <col min="6891" max="6895" width="15" customWidth="1"/>
    <col min="6896" max="6896" width="14" customWidth="1"/>
    <col min="6897" max="6897" width="15" customWidth="1"/>
    <col min="6898" max="6898" width="14" customWidth="1"/>
    <col min="7117" max="7117" width="30.28515625" customWidth="1"/>
    <col min="7118" max="7118" width="59" customWidth="1"/>
    <col min="7119" max="7119" width="10.85546875" customWidth="1"/>
    <col min="7120" max="7120" width="16" customWidth="1"/>
    <col min="7121" max="7121" width="17.140625" customWidth="1"/>
    <col min="7122" max="7122" width="16" customWidth="1"/>
    <col min="7123" max="7123" width="15" customWidth="1"/>
    <col min="7124" max="7132" width="12.7109375" customWidth="1"/>
    <col min="7133" max="7134" width="15.42578125" customWidth="1"/>
    <col min="7135" max="7146" width="16" customWidth="1"/>
    <col min="7147" max="7151" width="15" customWidth="1"/>
    <col min="7152" max="7152" width="14" customWidth="1"/>
    <col min="7153" max="7153" width="15" customWidth="1"/>
    <col min="7154" max="7154" width="14" customWidth="1"/>
    <col min="7373" max="7373" width="30.28515625" customWidth="1"/>
    <col min="7374" max="7374" width="59" customWidth="1"/>
    <col min="7375" max="7375" width="10.85546875" customWidth="1"/>
    <col min="7376" max="7376" width="16" customWidth="1"/>
    <col min="7377" max="7377" width="17.140625" customWidth="1"/>
    <col min="7378" max="7378" width="16" customWidth="1"/>
    <col min="7379" max="7379" width="15" customWidth="1"/>
    <col min="7380" max="7388" width="12.7109375" customWidth="1"/>
    <col min="7389" max="7390" width="15.42578125" customWidth="1"/>
    <col min="7391" max="7402" width="16" customWidth="1"/>
    <col min="7403" max="7407" width="15" customWidth="1"/>
    <col min="7408" max="7408" width="14" customWidth="1"/>
    <col min="7409" max="7409" width="15" customWidth="1"/>
    <col min="7410" max="7410" width="14" customWidth="1"/>
    <col min="7629" max="7629" width="30.28515625" customWidth="1"/>
    <col min="7630" max="7630" width="59" customWidth="1"/>
    <col min="7631" max="7631" width="10.85546875" customWidth="1"/>
    <col min="7632" max="7632" width="16" customWidth="1"/>
    <col min="7633" max="7633" width="17.140625" customWidth="1"/>
    <col min="7634" max="7634" width="16" customWidth="1"/>
    <col min="7635" max="7635" width="15" customWidth="1"/>
    <col min="7636" max="7644" width="12.7109375" customWidth="1"/>
    <col min="7645" max="7646" width="15.42578125" customWidth="1"/>
    <col min="7647" max="7658" width="16" customWidth="1"/>
    <col min="7659" max="7663" width="15" customWidth="1"/>
    <col min="7664" max="7664" width="14" customWidth="1"/>
    <col min="7665" max="7665" width="15" customWidth="1"/>
    <col min="7666" max="7666" width="14" customWidth="1"/>
    <col min="7885" max="7885" width="30.28515625" customWidth="1"/>
    <col min="7886" max="7886" width="59" customWidth="1"/>
    <col min="7887" max="7887" width="10.85546875" customWidth="1"/>
    <col min="7888" max="7888" width="16" customWidth="1"/>
    <col min="7889" max="7889" width="17.140625" customWidth="1"/>
    <col min="7890" max="7890" width="16" customWidth="1"/>
    <col min="7891" max="7891" width="15" customWidth="1"/>
    <col min="7892" max="7900" width="12.7109375" customWidth="1"/>
    <col min="7901" max="7902" width="15.42578125" customWidth="1"/>
    <col min="7903" max="7914" width="16" customWidth="1"/>
    <col min="7915" max="7919" width="15" customWidth="1"/>
    <col min="7920" max="7920" width="14" customWidth="1"/>
    <col min="7921" max="7921" width="15" customWidth="1"/>
    <col min="7922" max="7922" width="14" customWidth="1"/>
    <col min="8141" max="8141" width="30.28515625" customWidth="1"/>
    <col min="8142" max="8142" width="59" customWidth="1"/>
    <col min="8143" max="8143" width="10.85546875" customWidth="1"/>
    <col min="8144" max="8144" width="16" customWidth="1"/>
    <col min="8145" max="8145" width="17.140625" customWidth="1"/>
    <col min="8146" max="8146" width="16" customWidth="1"/>
    <col min="8147" max="8147" width="15" customWidth="1"/>
    <col min="8148" max="8156" width="12.7109375" customWidth="1"/>
    <col min="8157" max="8158" width="15.42578125" customWidth="1"/>
    <col min="8159" max="8170" width="16" customWidth="1"/>
    <col min="8171" max="8175" width="15" customWidth="1"/>
    <col min="8176" max="8176" width="14" customWidth="1"/>
    <col min="8177" max="8177" width="15" customWidth="1"/>
    <col min="8178" max="8178" width="14" customWidth="1"/>
    <col min="8397" max="8397" width="30.28515625" customWidth="1"/>
    <col min="8398" max="8398" width="59" customWidth="1"/>
    <col min="8399" max="8399" width="10.85546875" customWidth="1"/>
    <col min="8400" max="8400" width="16" customWidth="1"/>
    <col min="8401" max="8401" width="17.140625" customWidth="1"/>
    <col min="8402" max="8402" width="16" customWidth="1"/>
    <col min="8403" max="8403" width="15" customWidth="1"/>
    <col min="8404" max="8412" width="12.7109375" customWidth="1"/>
    <col min="8413" max="8414" width="15.42578125" customWidth="1"/>
    <col min="8415" max="8426" width="16" customWidth="1"/>
    <col min="8427" max="8431" width="15" customWidth="1"/>
    <col min="8432" max="8432" width="14" customWidth="1"/>
    <col min="8433" max="8433" width="15" customWidth="1"/>
    <col min="8434" max="8434" width="14" customWidth="1"/>
    <col min="8653" max="8653" width="30.28515625" customWidth="1"/>
    <col min="8654" max="8654" width="59" customWidth="1"/>
    <col min="8655" max="8655" width="10.85546875" customWidth="1"/>
    <col min="8656" max="8656" width="16" customWidth="1"/>
    <col min="8657" max="8657" width="17.140625" customWidth="1"/>
    <col min="8658" max="8658" width="16" customWidth="1"/>
    <col min="8659" max="8659" width="15" customWidth="1"/>
    <col min="8660" max="8668" width="12.7109375" customWidth="1"/>
    <col min="8669" max="8670" width="15.42578125" customWidth="1"/>
    <col min="8671" max="8682" width="16" customWidth="1"/>
    <col min="8683" max="8687" width="15" customWidth="1"/>
    <col min="8688" max="8688" width="14" customWidth="1"/>
    <col min="8689" max="8689" width="15" customWidth="1"/>
    <col min="8690" max="8690" width="14" customWidth="1"/>
    <col min="8909" max="8909" width="30.28515625" customWidth="1"/>
    <col min="8910" max="8910" width="59" customWidth="1"/>
    <col min="8911" max="8911" width="10.85546875" customWidth="1"/>
    <col min="8912" max="8912" width="16" customWidth="1"/>
    <col min="8913" max="8913" width="17.140625" customWidth="1"/>
    <col min="8914" max="8914" width="16" customWidth="1"/>
    <col min="8915" max="8915" width="15" customWidth="1"/>
    <col min="8916" max="8924" width="12.7109375" customWidth="1"/>
    <col min="8925" max="8926" width="15.42578125" customWidth="1"/>
    <col min="8927" max="8938" width="16" customWidth="1"/>
    <col min="8939" max="8943" width="15" customWidth="1"/>
    <col min="8944" max="8944" width="14" customWidth="1"/>
    <col min="8945" max="8945" width="15" customWidth="1"/>
    <col min="8946" max="8946" width="14" customWidth="1"/>
    <col min="9165" max="9165" width="30.28515625" customWidth="1"/>
    <col min="9166" max="9166" width="59" customWidth="1"/>
    <col min="9167" max="9167" width="10.85546875" customWidth="1"/>
    <col min="9168" max="9168" width="16" customWidth="1"/>
    <col min="9169" max="9169" width="17.140625" customWidth="1"/>
    <col min="9170" max="9170" width="16" customWidth="1"/>
    <col min="9171" max="9171" width="15" customWidth="1"/>
    <col min="9172" max="9180" width="12.7109375" customWidth="1"/>
    <col min="9181" max="9182" width="15.42578125" customWidth="1"/>
    <col min="9183" max="9194" width="16" customWidth="1"/>
    <col min="9195" max="9199" width="15" customWidth="1"/>
    <col min="9200" max="9200" width="14" customWidth="1"/>
    <col min="9201" max="9201" width="15" customWidth="1"/>
    <col min="9202" max="9202" width="14" customWidth="1"/>
    <col min="9421" max="9421" width="30.28515625" customWidth="1"/>
    <col min="9422" max="9422" width="59" customWidth="1"/>
    <col min="9423" max="9423" width="10.85546875" customWidth="1"/>
    <col min="9424" max="9424" width="16" customWidth="1"/>
    <col min="9425" max="9425" width="17.140625" customWidth="1"/>
    <col min="9426" max="9426" width="16" customWidth="1"/>
    <col min="9427" max="9427" width="15" customWidth="1"/>
    <col min="9428" max="9436" width="12.7109375" customWidth="1"/>
    <col min="9437" max="9438" width="15.42578125" customWidth="1"/>
    <col min="9439" max="9450" width="16" customWidth="1"/>
    <col min="9451" max="9455" width="15" customWidth="1"/>
    <col min="9456" max="9456" width="14" customWidth="1"/>
    <col min="9457" max="9457" width="15" customWidth="1"/>
    <col min="9458" max="9458" width="14" customWidth="1"/>
    <col min="9677" max="9677" width="30.28515625" customWidth="1"/>
    <col min="9678" max="9678" width="59" customWidth="1"/>
    <col min="9679" max="9679" width="10.85546875" customWidth="1"/>
    <col min="9680" max="9680" width="16" customWidth="1"/>
    <col min="9681" max="9681" width="17.140625" customWidth="1"/>
    <col min="9682" max="9682" width="16" customWidth="1"/>
    <col min="9683" max="9683" width="15" customWidth="1"/>
    <col min="9684" max="9692" width="12.7109375" customWidth="1"/>
    <col min="9693" max="9694" width="15.42578125" customWidth="1"/>
    <col min="9695" max="9706" width="16" customWidth="1"/>
    <col min="9707" max="9711" width="15" customWidth="1"/>
    <col min="9712" max="9712" width="14" customWidth="1"/>
    <col min="9713" max="9713" width="15" customWidth="1"/>
    <col min="9714" max="9714" width="14" customWidth="1"/>
    <col min="9933" max="9933" width="30.28515625" customWidth="1"/>
    <col min="9934" max="9934" width="59" customWidth="1"/>
    <col min="9935" max="9935" width="10.85546875" customWidth="1"/>
    <col min="9936" max="9936" width="16" customWidth="1"/>
    <col min="9937" max="9937" width="17.140625" customWidth="1"/>
    <col min="9938" max="9938" width="16" customWidth="1"/>
    <col min="9939" max="9939" width="15" customWidth="1"/>
    <col min="9940" max="9948" width="12.7109375" customWidth="1"/>
    <col min="9949" max="9950" width="15.42578125" customWidth="1"/>
    <col min="9951" max="9962" width="16" customWidth="1"/>
    <col min="9963" max="9967" width="15" customWidth="1"/>
    <col min="9968" max="9968" width="14" customWidth="1"/>
    <col min="9969" max="9969" width="15" customWidth="1"/>
    <col min="9970" max="9970" width="14" customWidth="1"/>
    <col min="10189" max="10189" width="30.28515625" customWidth="1"/>
    <col min="10190" max="10190" width="59" customWidth="1"/>
    <col min="10191" max="10191" width="10.85546875" customWidth="1"/>
    <col min="10192" max="10192" width="16" customWidth="1"/>
    <col min="10193" max="10193" width="17.140625" customWidth="1"/>
    <col min="10194" max="10194" width="16" customWidth="1"/>
    <col min="10195" max="10195" width="15" customWidth="1"/>
    <col min="10196" max="10204" width="12.7109375" customWidth="1"/>
    <col min="10205" max="10206" width="15.42578125" customWidth="1"/>
    <col min="10207" max="10218" width="16" customWidth="1"/>
    <col min="10219" max="10223" width="15" customWidth="1"/>
    <col min="10224" max="10224" width="14" customWidth="1"/>
    <col min="10225" max="10225" width="15" customWidth="1"/>
    <col min="10226" max="10226" width="14" customWidth="1"/>
    <col min="10445" max="10445" width="30.28515625" customWidth="1"/>
    <col min="10446" max="10446" width="59" customWidth="1"/>
    <col min="10447" max="10447" width="10.85546875" customWidth="1"/>
    <col min="10448" max="10448" width="16" customWidth="1"/>
    <col min="10449" max="10449" width="17.140625" customWidth="1"/>
    <col min="10450" max="10450" width="16" customWidth="1"/>
    <col min="10451" max="10451" width="15" customWidth="1"/>
    <col min="10452" max="10460" width="12.7109375" customWidth="1"/>
    <col min="10461" max="10462" width="15.42578125" customWidth="1"/>
    <col min="10463" max="10474" width="16" customWidth="1"/>
    <col min="10475" max="10479" width="15" customWidth="1"/>
    <col min="10480" max="10480" width="14" customWidth="1"/>
    <col min="10481" max="10481" width="15" customWidth="1"/>
    <col min="10482" max="10482" width="14" customWidth="1"/>
    <col min="10701" max="10701" width="30.28515625" customWidth="1"/>
    <col min="10702" max="10702" width="59" customWidth="1"/>
    <col min="10703" max="10703" width="10.85546875" customWidth="1"/>
    <col min="10704" max="10704" width="16" customWidth="1"/>
    <col min="10705" max="10705" width="17.140625" customWidth="1"/>
    <col min="10706" max="10706" width="16" customWidth="1"/>
    <col min="10707" max="10707" width="15" customWidth="1"/>
    <col min="10708" max="10716" width="12.7109375" customWidth="1"/>
    <col min="10717" max="10718" width="15.42578125" customWidth="1"/>
    <col min="10719" max="10730" width="16" customWidth="1"/>
    <col min="10731" max="10735" width="15" customWidth="1"/>
    <col min="10736" max="10736" width="14" customWidth="1"/>
    <col min="10737" max="10737" width="15" customWidth="1"/>
    <col min="10738" max="10738" width="14" customWidth="1"/>
    <col min="10957" max="10957" width="30.28515625" customWidth="1"/>
    <col min="10958" max="10958" width="59" customWidth="1"/>
    <col min="10959" max="10959" width="10.85546875" customWidth="1"/>
    <col min="10960" max="10960" width="16" customWidth="1"/>
    <col min="10961" max="10961" width="17.140625" customWidth="1"/>
    <col min="10962" max="10962" width="16" customWidth="1"/>
    <col min="10963" max="10963" width="15" customWidth="1"/>
    <col min="10964" max="10972" width="12.7109375" customWidth="1"/>
    <col min="10973" max="10974" width="15.42578125" customWidth="1"/>
    <col min="10975" max="10986" width="16" customWidth="1"/>
    <col min="10987" max="10991" width="15" customWidth="1"/>
    <col min="10992" max="10992" width="14" customWidth="1"/>
    <col min="10993" max="10993" width="15" customWidth="1"/>
    <col min="10994" max="10994" width="14" customWidth="1"/>
    <col min="11213" max="11213" width="30.28515625" customWidth="1"/>
    <col min="11214" max="11214" width="59" customWidth="1"/>
    <col min="11215" max="11215" width="10.85546875" customWidth="1"/>
    <col min="11216" max="11216" width="16" customWidth="1"/>
    <col min="11217" max="11217" width="17.140625" customWidth="1"/>
    <col min="11218" max="11218" width="16" customWidth="1"/>
    <col min="11219" max="11219" width="15" customWidth="1"/>
    <col min="11220" max="11228" width="12.7109375" customWidth="1"/>
    <col min="11229" max="11230" width="15.42578125" customWidth="1"/>
    <col min="11231" max="11242" width="16" customWidth="1"/>
    <col min="11243" max="11247" width="15" customWidth="1"/>
    <col min="11248" max="11248" width="14" customWidth="1"/>
    <col min="11249" max="11249" width="15" customWidth="1"/>
    <col min="11250" max="11250" width="14" customWidth="1"/>
    <col min="11469" max="11469" width="30.28515625" customWidth="1"/>
    <col min="11470" max="11470" width="59" customWidth="1"/>
    <col min="11471" max="11471" width="10.85546875" customWidth="1"/>
    <col min="11472" max="11472" width="16" customWidth="1"/>
    <col min="11473" max="11473" width="17.140625" customWidth="1"/>
    <col min="11474" max="11474" width="16" customWidth="1"/>
    <col min="11475" max="11475" width="15" customWidth="1"/>
    <col min="11476" max="11484" width="12.7109375" customWidth="1"/>
    <col min="11485" max="11486" width="15.42578125" customWidth="1"/>
    <col min="11487" max="11498" width="16" customWidth="1"/>
    <col min="11499" max="11503" width="15" customWidth="1"/>
    <col min="11504" max="11504" width="14" customWidth="1"/>
    <col min="11505" max="11505" width="15" customWidth="1"/>
    <col min="11506" max="11506" width="14" customWidth="1"/>
    <col min="11725" max="11725" width="30.28515625" customWidth="1"/>
    <col min="11726" max="11726" width="59" customWidth="1"/>
    <col min="11727" max="11727" width="10.85546875" customWidth="1"/>
    <col min="11728" max="11728" width="16" customWidth="1"/>
    <col min="11729" max="11729" width="17.140625" customWidth="1"/>
    <col min="11730" max="11730" width="16" customWidth="1"/>
    <col min="11731" max="11731" width="15" customWidth="1"/>
    <col min="11732" max="11740" width="12.7109375" customWidth="1"/>
    <col min="11741" max="11742" width="15.42578125" customWidth="1"/>
    <col min="11743" max="11754" width="16" customWidth="1"/>
    <col min="11755" max="11759" width="15" customWidth="1"/>
    <col min="11760" max="11760" width="14" customWidth="1"/>
    <col min="11761" max="11761" width="15" customWidth="1"/>
    <col min="11762" max="11762" width="14" customWidth="1"/>
    <col min="11981" max="11981" width="30.28515625" customWidth="1"/>
    <col min="11982" max="11982" width="59" customWidth="1"/>
    <col min="11983" max="11983" width="10.85546875" customWidth="1"/>
    <col min="11984" max="11984" width="16" customWidth="1"/>
    <col min="11985" max="11985" width="17.140625" customWidth="1"/>
    <col min="11986" max="11986" width="16" customWidth="1"/>
    <col min="11987" max="11987" width="15" customWidth="1"/>
    <col min="11988" max="11996" width="12.7109375" customWidth="1"/>
    <col min="11997" max="11998" width="15.42578125" customWidth="1"/>
    <col min="11999" max="12010" width="16" customWidth="1"/>
    <col min="12011" max="12015" width="15" customWidth="1"/>
    <col min="12016" max="12016" width="14" customWidth="1"/>
    <col min="12017" max="12017" width="15" customWidth="1"/>
    <col min="12018" max="12018" width="14" customWidth="1"/>
    <col min="12237" max="12237" width="30.28515625" customWidth="1"/>
    <col min="12238" max="12238" width="59" customWidth="1"/>
    <col min="12239" max="12239" width="10.85546875" customWidth="1"/>
    <col min="12240" max="12240" width="16" customWidth="1"/>
    <col min="12241" max="12241" width="17.140625" customWidth="1"/>
    <col min="12242" max="12242" width="16" customWidth="1"/>
    <col min="12243" max="12243" width="15" customWidth="1"/>
    <col min="12244" max="12252" width="12.7109375" customWidth="1"/>
    <col min="12253" max="12254" width="15.42578125" customWidth="1"/>
    <col min="12255" max="12266" width="16" customWidth="1"/>
    <col min="12267" max="12271" width="15" customWidth="1"/>
    <col min="12272" max="12272" width="14" customWidth="1"/>
    <col min="12273" max="12273" width="15" customWidth="1"/>
    <col min="12274" max="12274" width="14" customWidth="1"/>
    <col min="12493" max="12493" width="30.28515625" customWidth="1"/>
    <col min="12494" max="12494" width="59" customWidth="1"/>
    <col min="12495" max="12495" width="10.85546875" customWidth="1"/>
    <col min="12496" max="12496" width="16" customWidth="1"/>
    <col min="12497" max="12497" width="17.140625" customWidth="1"/>
    <col min="12498" max="12498" width="16" customWidth="1"/>
    <col min="12499" max="12499" width="15" customWidth="1"/>
    <col min="12500" max="12508" width="12.7109375" customWidth="1"/>
    <col min="12509" max="12510" width="15.42578125" customWidth="1"/>
    <col min="12511" max="12522" width="16" customWidth="1"/>
    <col min="12523" max="12527" width="15" customWidth="1"/>
    <col min="12528" max="12528" width="14" customWidth="1"/>
    <col min="12529" max="12529" width="15" customWidth="1"/>
    <col min="12530" max="12530" width="14" customWidth="1"/>
    <col min="12749" max="12749" width="30.28515625" customWidth="1"/>
    <col min="12750" max="12750" width="59" customWidth="1"/>
    <col min="12751" max="12751" width="10.85546875" customWidth="1"/>
    <col min="12752" max="12752" width="16" customWidth="1"/>
    <col min="12753" max="12753" width="17.140625" customWidth="1"/>
    <col min="12754" max="12754" width="16" customWidth="1"/>
    <col min="12755" max="12755" width="15" customWidth="1"/>
    <col min="12756" max="12764" width="12.7109375" customWidth="1"/>
    <col min="12765" max="12766" width="15.42578125" customWidth="1"/>
    <col min="12767" max="12778" width="16" customWidth="1"/>
    <col min="12779" max="12783" width="15" customWidth="1"/>
    <col min="12784" max="12784" width="14" customWidth="1"/>
    <col min="12785" max="12785" width="15" customWidth="1"/>
    <col min="12786" max="12786" width="14" customWidth="1"/>
    <col min="13005" max="13005" width="30.28515625" customWidth="1"/>
    <col min="13006" max="13006" width="59" customWidth="1"/>
    <col min="13007" max="13007" width="10.85546875" customWidth="1"/>
    <col min="13008" max="13008" width="16" customWidth="1"/>
    <col min="13009" max="13009" width="17.140625" customWidth="1"/>
    <col min="13010" max="13010" width="16" customWidth="1"/>
    <col min="13011" max="13011" width="15" customWidth="1"/>
    <col min="13012" max="13020" width="12.7109375" customWidth="1"/>
    <col min="13021" max="13022" width="15.42578125" customWidth="1"/>
    <col min="13023" max="13034" width="16" customWidth="1"/>
    <col min="13035" max="13039" width="15" customWidth="1"/>
    <col min="13040" max="13040" width="14" customWidth="1"/>
    <col min="13041" max="13041" width="15" customWidth="1"/>
    <col min="13042" max="13042" width="14" customWidth="1"/>
    <col min="13261" max="13261" width="30.28515625" customWidth="1"/>
    <col min="13262" max="13262" width="59" customWidth="1"/>
    <col min="13263" max="13263" width="10.85546875" customWidth="1"/>
    <col min="13264" max="13264" width="16" customWidth="1"/>
    <col min="13265" max="13265" width="17.140625" customWidth="1"/>
    <col min="13266" max="13266" width="16" customWidth="1"/>
    <col min="13267" max="13267" width="15" customWidth="1"/>
    <col min="13268" max="13276" width="12.7109375" customWidth="1"/>
    <col min="13277" max="13278" width="15.42578125" customWidth="1"/>
    <col min="13279" max="13290" width="16" customWidth="1"/>
    <col min="13291" max="13295" width="15" customWidth="1"/>
    <col min="13296" max="13296" width="14" customWidth="1"/>
    <col min="13297" max="13297" width="15" customWidth="1"/>
    <col min="13298" max="13298" width="14" customWidth="1"/>
    <col min="13517" max="13517" width="30.28515625" customWidth="1"/>
    <col min="13518" max="13518" width="59" customWidth="1"/>
    <col min="13519" max="13519" width="10.85546875" customWidth="1"/>
    <col min="13520" max="13520" width="16" customWidth="1"/>
    <col min="13521" max="13521" width="17.140625" customWidth="1"/>
    <col min="13522" max="13522" width="16" customWidth="1"/>
    <col min="13523" max="13523" width="15" customWidth="1"/>
    <col min="13524" max="13532" width="12.7109375" customWidth="1"/>
    <col min="13533" max="13534" width="15.42578125" customWidth="1"/>
    <col min="13535" max="13546" width="16" customWidth="1"/>
    <col min="13547" max="13551" width="15" customWidth="1"/>
    <col min="13552" max="13552" width="14" customWidth="1"/>
    <col min="13553" max="13553" width="15" customWidth="1"/>
    <col min="13554" max="13554" width="14" customWidth="1"/>
    <col min="13773" max="13773" width="30.28515625" customWidth="1"/>
    <col min="13774" max="13774" width="59" customWidth="1"/>
    <col min="13775" max="13775" width="10.85546875" customWidth="1"/>
    <col min="13776" max="13776" width="16" customWidth="1"/>
    <col min="13777" max="13777" width="17.140625" customWidth="1"/>
    <col min="13778" max="13778" width="16" customWidth="1"/>
    <col min="13779" max="13779" width="15" customWidth="1"/>
    <col min="13780" max="13788" width="12.7109375" customWidth="1"/>
    <col min="13789" max="13790" width="15.42578125" customWidth="1"/>
    <col min="13791" max="13802" width="16" customWidth="1"/>
    <col min="13803" max="13807" width="15" customWidth="1"/>
    <col min="13808" max="13808" width="14" customWidth="1"/>
    <col min="13809" max="13809" width="15" customWidth="1"/>
    <col min="13810" max="13810" width="14" customWidth="1"/>
    <col min="14029" max="14029" width="30.28515625" customWidth="1"/>
    <col min="14030" max="14030" width="59" customWidth="1"/>
    <col min="14031" max="14031" width="10.85546875" customWidth="1"/>
    <col min="14032" max="14032" width="16" customWidth="1"/>
    <col min="14033" max="14033" width="17.140625" customWidth="1"/>
    <col min="14034" max="14034" width="16" customWidth="1"/>
    <col min="14035" max="14035" width="15" customWidth="1"/>
    <col min="14036" max="14044" width="12.7109375" customWidth="1"/>
    <col min="14045" max="14046" width="15.42578125" customWidth="1"/>
    <col min="14047" max="14058" width="16" customWidth="1"/>
    <col min="14059" max="14063" width="15" customWidth="1"/>
    <col min="14064" max="14064" width="14" customWidth="1"/>
    <col min="14065" max="14065" width="15" customWidth="1"/>
    <col min="14066" max="14066" width="14" customWidth="1"/>
    <col min="14285" max="14285" width="30.28515625" customWidth="1"/>
    <col min="14286" max="14286" width="59" customWidth="1"/>
    <col min="14287" max="14287" width="10.85546875" customWidth="1"/>
    <col min="14288" max="14288" width="16" customWidth="1"/>
    <col min="14289" max="14289" width="17.140625" customWidth="1"/>
    <col min="14290" max="14290" width="16" customWidth="1"/>
    <col min="14291" max="14291" width="15" customWidth="1"/>
    <col min="14292" max="14300" width="12.7109375" customWidth="1"/>
    <col min="14301" max="14302" width="15.42578125" customWidth="1"/>
    <col min="14303" max="14314" width="16" customWidth="1"/>
    <col min="14315" max="14319" width="15" customWidth="1"/>
    <col min="14320" max="14320" width="14" customWidth="1"/>
    <col min="14321" max="14321" width="15" customWidth="1"/>
    <col min="14322" max="14322" width="14" customWidth="1"/>
    <col min="14541" max="14541" width="30.28515625" customWidth="1"/>
    <col min="14542" max="14542" width="59" customWidth="1"/>
    <col min="14543" max="14543" width="10.85546875" customWidth="1"/>
    <col min="14544" max="14544" width="16" customWidth="1"/>
    <col min="14545" max="14545" width="17.140625" customWidth="1"/>
    <col min="14546" max="14546" width="16" customWidth="1"/>
    <col min="14547" max="14547" width="15" customWidth="1"/>
    <col min="14548" max="14556" width="12.7109375" customWidth="1"/>
    <col min="14557" max="14558" width="15.42578125" customWidth="1"/>
    <col min="14559" max="14570" width="16" customWidth="1"/>
    <col min="14571" max="14575" width="15" customWidth="1"/>
    <col min="14576" max="14576" width="14" customWidth="1"/>
    <col min="14577" max="14577" width="15" customWidth="1"/>
    <col min="14578" max="14578" width="14" customWidth="1"/>
    <col min="14797" max="14797" width="30.28515625" customWidth="1"/>
    <col min="14798" max="14798" width="59" customWidth="1"/>
    <col min="14799" max="14799" width="10.85546875" customWidth="1"/>
    <col min="14800" max="14800" width="16" customWidth="1"/>
    <col min="14801" max="14801" width="17.140625" customWidth="1"/>
    <col min="14802" max="14802" width="16" customWidth="1"/>
    <col min="14803" max="14803" width="15" customWidth="1"/>
    <col min="14804" max="14812" width="12.7109375" customWidth="1"/>
    <col min="14813" max="14814" width="15.42578125" customWidth="1"/>
    <col min="14815" max="14826" width="16" customWidth="1"/>
    <col min="14827" max="14831" width="15" customWidth="1"/>
    <col min="14832" max="14832" width="14" customWidth="1"/>
    <col min="14833" max="14833" width="15" customWidth="1"/>
    <col min="14834" max="14834" width="14" customWidth="1"/>
    <col min="15053" max="15053" width="30.28515625" customWidth="1"/>
    <col min="15054" max="15054" width="59" customWidth="1"/>
    <col min="15055" max="15055" width="10.85546875" customWidth="1"/>
    <col min="15056" max="15056" width="16" customWidth="1"/>
    <col min="15057" max="15057" width="17.140625" customWidth="1"/>
    <col min="15058" max="15058" width="16" customWidth="1"/>
    <col min="15059" max="15059" width="15" customWidth="1"/>
    <col min="15060" max="15068" width="12.7109375" customWidth="1"/>
    <col min="15069" max="15070" width="15.42578125" customWidth="1"/>
    <col min="15071" max="15082" width="16" customWidth="1"/>
    <col min="15083" max="15087" width="15" customWidth="1"/>
    <col min="15088" max="15088" width="14" customWidth="1"/>
    <col min="15089" max="15089" width="15" customWidth="1"/>
    <col min="15090" max="15090" width="14" customWidth="1"/>
    <col min="15309" max="15309" width="30.28515625" customWidth="1"/>
    <col min="15310" max="15310" width="59" customWidth="1"/>
    <col min="15311" max="15311" width="10.85546875" customWidth="1"/>
    <col min="15312" max="15312" width="16" customWidth="1"/>
    <col min="15313" max="15313" width="17.140625" customWidth="1"/>
    <col min="15314" max="15314" width="16" customWidth="1"/>
    <col min="15315" max="15315" width="15" customWidth="1"/>
    <col min="15316" max="15324" width="12.7109375" customWidth="1"/>
    <col min="15325" max="15326" width="15.42578125" customWidth="1"/>
    <col min="15327" max="15338" width="16" customWidth="1"/>
    <col min="15339" max="15343" width="15" customWidth="1"/>
    <col min="15344" max="15344" width="14" customWidth="1"/>
    <col min="15345" max="15345" width="15" customWidth="1"/>
    <col min="15346" max="15346" width="14" customWidth="1"/>
    <col min="15565" max="15565" width="30.28515625" customWidth="1"/>
    <col min="15566" max="15566" width="59" customWidth="1"/>
    <col min="15567" max="15567" width="10.85546875" customWidth="1"/>
    <col min="15568" max="15568" width="16" customWidth="1"/>
    <col min="15569" max="15569" width="17.140625" customWidth="1"/>
    <col min="15570" max="15570" width="16" customWidth="1"/>
    <col min="15571" max="15571" width="15" customWidth="1"/>
    <col min="15572" max="15580" width="12.7109375" customWidth="1"/>
    <col min="15581" max="15582" width="15.42578125" customWidth="1"/>
    <col min="15583" max="15594" width="16" customWidth="1"/>
    <col min="15595" max="15599" width="15" customWidth="1"/>
    <col min="15600" max="15600" width="14" customWidth="1"/>
    <col min="15601" max="15601" width="15" customWidth="1"/>
    <col min="15602" max="15602" width="14" customWidth="1"/>
    <col min="15821" max="15821" width="30.28515625" customWidth="1"/>
    <col min="15822" max="15822" width="59" customWidth="1"/>
    <col min="15823" max="15823" width="10.85546875" customWidth="1"/>
    <col min="15824" max="15824" width="16" customWidth="1"/>
    <col min="15825" max="15825" width="17.140625" customWidth="1"/>
    <col min="15826" max="15826" width="16" customWidth="1"/>
    <col min="15827" max="15827" width="15" customWidth="1"/>
    <col min="15828" max="15836" width="12.7109375" customWidth="1"/>
    <col min="15837" max="15838" width="15.42578125" customWidth="1"/>
    <col min="15839" max="15850" width="16" customWidth="1"/>
    <col min="15851" max="15855" width="15" customWidth="1"/>
    <col min="15856" max="15856" width="14" customWidth="1"/>
    <col min="15857" max="15857" width="15" customWidth="1"/>
    <col min="15858" max="15858" width="14" customWidth="1"/>
    <col min="16077" max="16077" width="30.28515625" customWidth="1"/>
    <col min="16078" max="16078" width="59" customWidth="1"/>
    <col min="16079" max="16079" width="10.85546875" customWidth="1"/>
    <col min="16080" max="16080" width="16" customWidth="1"/>
    <col min="16081" max="16081" width="17.140625" customWidth="1"/>
    <col min="16082" max="16082" width="16" customWidth="1"/>
    <col min="16083" max="16083" width="15" customWidth="1"/>
    <col min="16084" max="16092" width="12.7109375" customWidth="1"/>
    <col min="16093" max="16094" width="15.42578125" customWidth="1"/>
    <col min="16095" max="16106" width="16" customWidth="1"/>
    <col min="16107" max="16111" width="15" customWidth="1"/>
    <col min="16112" max="16112" width="14" customWidth="1"/>
    <col min="16113" max="16113" width="15" customWidth="1"/>
    <col min="16114" max="16114" width="14" customWidth="1"/>
  </cols>
  <sheetData>
    <row r="1" spans="1:18" ht="41.25" customHeight="1" x14ac:dyDescent="0.25">
      <c r="A1" s="45" t="s">
        <v>123</v>
      </c>
      <c r="B1" s="45"/>
      <c r="C1" s="45"/>
      <c r="D1" s="45"/>
      <c r="E1" s="45"/>
    </row>
    <row r="2" spans="1:18" ht="36.75" customHeight="1" x14ac:dyDescent="0.25">
      <c r="A2" s="13"/>
      <c r="B2" s="14"/>
      <c r="C2" s="15" t="s">
        <v>124</v>
      </c>
      <c r="D2" s="15" t="s">
        <v>117</v>
      </c>
      <c r="E2" s="15" t="s">
        <v>125</v>
      </c>
    </row>
    <row r="3" spans="1:18" x14ac:dyDescent="0.25">
      <c r="A3" s="5" t="s">
        <v>110</v>
      </c>
      <c r="B3" s="16" t="s">
        <v>104</v>
      </c>
      <c r="C3" s="26">
        <f>C4+C5+C6</f>
        <v>6712630</v>
      </c>
      <c r="D3" s="26">
        <f>D4+D5+D6</f>
        <v>6783400</v>
      </c>
      <c r="E3" s="26">
        <f>E4+E5+E6</f>
        <v>6822767</v>
      </c>
    </row>
    <row r="4" spans="1:18" x14ac:dyDescent="0.25">
      <c r="A4" s="6" t="s">
        <v>0</v>
      </c>
      <c r="B4" s="7" t="s">
        <v>118</v>
      </c>
      <c r="C4" s="26">
        <f t="shared" ref="C4:E4" si="0">+C10</f>
        <v>6698430</v>
      </c>
      <c r="D4" s="26">
        <f t="shared" si="0"/>
        <v>6769200</v>
      </c>
      <c r="E4" s="26">
        <f t="shared" si="0"/>
        <v>6808567</v>
      </c>
    </row>
    <row r="5" spans="1:18" x14ac:dyDescent="0.25">
      <c r="A5" s="6" t="s">
        <v>109</v>
      </c>
      <c r="B5" s="7" t="s">
        <v>1</v>
      </c>
      <c r="C5" s="26">
        <f>C68</f>
        <v>8000</v>
      </c>
      <c r="D5" s="26">
        <f>D68</f>
        <v>8000</v>
      </c>
      <c r="E5" s="26">
        <f>E68</f>
        <v>8000</v>
      </c>
    </row>
    <row r="6" spans="1:18" x14ac:dyDescent="0.25">
      <c r="A6" s="6" t="s">
        <v>106</v>
      </c>
      <c r="B6" s="7" t="s">
        <v>129</v>
      </c>
      <c r="C6" s="26">
        <f t="shared" ref="C6:E6" si="1">C80</f>
        <v>6200</v>
      </c>
      <c r="D6" s="26">
        <f t="shared" si="1"/>
        <v>6200</v>
      </c>
      <c r="E6" s="26">
        <f t="shared" si="1"/>
        <v>6200</v>
      </c>
    </row>
    <row r="7" spans="1:18" x14ac:dyDescent="0.25">
      <c r="A7" s="8"/>
      <c r="B7" s="9" t="s">
        <v>121</v>
      </c>
      <c r="C7" s="27">
        <f t="shared" ref="C7:E7" si="2">+C5+C6</f>
        <v>14200</v>
      </c>
      <c r="D7" s="27">
        <f t="shared" si="2"/>
        <v>14200</v>
      </c>
      <c r="E7" s="27">
        <f t="shared" si="2"/>
        <v>14200</v>
      </c>
      <c r="R7" t="s">
        <v>116</v>
      </c>
    </row>
    <row r="8" spans="1:18" x14ac:dyDescent="0.25">
      <c r="A8" s="8"/>
      <c r="B8" s="10" t="s">
        <v>2</v>
      </c>
      <c r="C8" s="27">
        <f>C4+C5+C6</f>
        <v>6712630</v>
      </c>
      <c r="D8" s="27">
        <f>D4+D5+D6</f>
        <v>6783400</v>
      </c>
      <c r="E8" s="27">
        <f>E4+E5+E6</f>
        <v>6822767</v>
      </c>
    </row>
    <row r="9" spans="1:18" x14ac:dyDescent="0.25">
      <c r="A9" s="11" t="s">
        <v>102</v>
      </c>
      <c r="B9" s="12" t="s">
        <v>103</v>
      </c>
      <c r="C9" s="28">
        <f>C10</f>
        <v>6698430</v>
      </c>
      <c r="D9" s="28">
        <f>D10</f>
        <v>6769200</v>
      </c>
      <c r="E9" s="28">
        <f>E10</f>
        <v>6808567</v>
      </c>
    </row>
    <row r="10" spans="1:18" x14ac:dyDescent="0.25">
      <c r="A10" s="19" t="s">
        <v>3</v>
      </c>
      <c r="B10" s="20" t="s">
        <v>4</v>
      </c>
      <c r="C10" s="28">
        <f>C11+C57</f>
        <v>6698430</v>
      </c>
      <c r="D10" s="28">
        <f>D11+D57</f>
        <v>6769200</v>
      </c>
      <c r="E10" s="28">
        <f>E11+E57</f>
        <v>6808567</v>
      </c>
    </row>
    <row r="11" spans="1:18" x14ac:dyDescent="0.25">
      <c r="A11" s="19" t="s">
        <v>119</v>
      </c>
      <c r="B11" s="20" t="s">
        <v>120</v>
      </c>
      <c r="C11" s="28">
        <f>C12+C20+C51</f>
        <v>6658580</v>
      </c>
      <c r="D11" s="28">
        <f>D12+D20+D51</f>
        <v>6728400</v>
      </c>
      <c r="E11" s="28">
        <f>E12+E20+E51</f>
        <v>6774067</v>
      </c>
    </row>
    <row r="12" spans="1:18" x14ac:dyDescent="0.25">
      <c r="A12" s="25" t="s">
        <v>97</v>
      </c>
      <c r="B12" s="24" t="s">
        <v>107</v>
      </c>
      <c r="C12" s="26">
        <f>C13+C16+C18</f>
        <v>6191870</v>
      </c>
      <c r="D12" s="26">
        <f>D13+D16+D18</f>
        <v>6207000</v>
      </c>
      <c r="E12" s="26">
        <f>E13+E16+E18</f>
        <v>6225167</v>
      </c>
    </row>
    <row r="13" spans="1:18" x14ac:dyDescent="0.25">
      <c r="A13" s="21" t="s">
        <v>5</v>
      </c>
      <c r="B13" s="22" t="s">
        <v>6</v>
      </c>
      <c r="C13" s="33">
        <f t="shared" ref="C13:E13" si="3">C14+C15</f>
        <v>5190870</v>
      </c>
      <c r="D13" s="33">
        <f t="shared" si="3"/>
        <v>5204175</v>
      </c>
      <c r="E13" s="33">
        <f t="shared" si="3"/>
        <v>5217667</v>
      </c>
    </row>
    <row r="14" spans="1:18" x14ac:dyDescent="0.25">
      <c r="A14" s="18" t="s">
        <v>7</v>
      </c>
      <c r="B14" s="17" t="s">
        <v>8</v>
      </c>
      <c r="C14" s="29">
        <v>5163870</v>
      </c>
      <c r="D14" s="29">
        <v>5176175</v>
      </c>
      <c r="E14" s="29">
        <v>5189667</v>
      </c>
    </row>
    <row r="15" spans="1:18" x14ac:dyDescent="0.25">
      <c r="A15" s="18" t="s">
        <v>9</v>
      </c>
      <c r="B15" s="17" t="s">
        <v>10</v>
      </c>
      <c r="C15" s="29">
        <v>27000</v>
      </c>
      <c r="D15" s="29">
        <v>28000</v>
      </c>
      <c r="E15" s="29">
        <v>28000</v>
      </c>
    </row>
    <row r="16" spans="1:18" x14ac:dyDescent="0.25">
      <c r="A16" s="21" t="s">
        <v>11</v>
      </c>
      <c r="B16" s="22" t="s">
        <v>12</v>
      </c>
      <c r="C16" s="33">
        <f t="shared" ref="C16:E16" si="4">C17</f>
        <v>140000</v>
      </c>
      <c r="D16" s="33">
        <f t="shared" si="4"/>
        <v>140000</v>
      </c>
      <c r="E16" s="33">
        <f t="shared" si="4"/>
        <v>143000</v>
      </c>
    </row>
    <row r="17" spans="1:10" x14ac:dyDescent="0.25">
      <c r="A17" s="18" t="s">
        <v>13</v>
      </c>
      <c r="B17" s="17" t="s">
        <v>12</v>
      </c>
      <c r="C17" s="29">
        <v>140000</v>
      </c>
      <c r="D17" s="29">
        <v>140000</v>
      </c>
      <c r="E17" s="29">
        <v>143000</v>
      </c>
    </row>
    <row r="18" spans="1:10" x14ac:dyDescent="0.25">
      <c r="A18" s="21" t="s">
        <v>14</v>
      </c>
      <c r="B18" s="22" t="s">
        <v>15</v>
      </c>
      <c r="C18" s="33">
        <f t="shared" ref="C18:E18" si="5">C19</f>
        <v>861000</v>
      </c>
      <c r="D18" s="33">
        <f t="shared" si="5"/>
        <v>862825</v>
      </c>
      <c r="E18" s="33">
        <f t="shared" si="5"/>
        <v>864500</v>
      </c>
    </row>
    <row r="19" spans="1:10" x14ac:dyDescent="0.25">
      <c r="A19" s="18" t="s">
        <v>16</v>
      </c>
      <c r="B19" s="17" t="s">
        <v>17</v>
      </c>
      <c r="C19" s="29">
        <v>861000</v>
      </c>
      <c r="D19" s="29">
        <v>862825</v>
      </c>
      <c r="E19" s="30">
        <v>864500</v>
      </c>
    </row>
    <row r="20" spans="1:10" x14ac:dyDescent="0.25">
      <c r="A20" s="23">
        <v>32</v>
      </c>
      <c r="B20" s="24" t="s">
        <v>108</v>
      </c>
      <c r="C20" s="31">
        <f>C21+C26+C32+C42+C44</f>
        <v>461750</v>
      </c>
      <c r="D20" s="31">
        <f>D21+D26+D32+D42+D44</f>
        <v>516400</v>
      </c>
      <c r="E20" s="32">
        <f>E21+E26+E32+E42+E44</f>
        <v>544700</v>
      </c>
    </row>
    <row r="21" spans="1:10" x14ac:dyDescent="0.25">
      <c r="A21" s="21" t="s">
        <v>18</v>
      </c>
      <c r="B21" s="22" t="s">
        <v>19</v>
      </c>
      <c r="C21" s="33">
        <f t="shared" ref="C21:E21" si="6">C22+C23+C24+C25</f>
        <v>153000</v>
      </c>
      <c r="D21" s="33">
        <f t="shared" si="6"/>
        <v>173000</v>
      </c>
      <c r="E21" s="33">
        <f t="shared" si="6"/>
        <v>178200</v>
      </c>
    </row>
    <row r="22" spans="1:10" x14ac:dyDescent="0.25">
      <c r="A22" s="18" t="s">
        <v>20</v>
      </c>
      <c r="B22" s="17" t="s">
        <v>21</v>
      </c>
      <c r="C22" s="29">
        <v>30000</v>
      </c>
      <c r="D22" s="29">
        <v>33000</v>
      </c>
      <c r="E22" s="29">
        <v>34000</v>
      </c>
    </row>
    <row r="23" spans="1:10" x14ac:dyDescent="0.25">
      <c r="A23" s="18" t="s">
        <v>22</v>
      </c>
      <c r="B23" s="17" t="s">
        <v>23</v>
      </c>
      <c r="C23" s="39">
        <v>110000</v>
      </c>
      <c r="D23" s="39">
        <v>125000</v>
      </c>
      <c r="E23" s="39">
        <v>128000</v>
      </c>
    </row>
    <row r="24" spans="1:10" x14ac:dyDescent="0.25">
      <c r="A24" s="18" t="s">
        <v>24</v>
      </c>
      <c r="B24" s="17" t="s">
        <v>25</v>
      </c>
      <c r="C24" s="29">
        <v>12000</v>
      </c>
      <c r="D24" s="29">
        <v>14000</v>
      </c>
      <c r="E24" s="29">
        <v>15000</v>
      </c>
    </row>
    <row r="25" spans="1:10" x14ac:dyDescent="0.25">
      <c r="A25" s="18" t="s">
        <v>26</v>
      </c>
      <c r="B25" s="17" t="s">
        <v>27</v>
      </c>
      <c r="C25" s="29">
        <v>1000</v>
      </c>
      <c r="D25" s="29">
        <v>1000</v>
      </c>
      <c r="E25" s="29">
        <v>1200</v>
      </c>
    </row>
    <row r="26" spans="1:10" x14ac:dyDescent="0.25">
      <c r="A26" s="21" t="s">
        <v>28</v>
      </c>
      <c r="B26" s="22" t="s">
        <v>29</v>
      </c>
      <c r="C26" s="33">
        <f t="shared" ref="C26:E26" si="7">C27+C28+C29+C30+C31</f>
        <v>121500</v>
      </c>
      <c r="D26" s="33">
        <f t="shared" si="7"/>
        <v>136500</v>
      </c>
      <c r="E26" s="33">
        <f t="shared" si="7"/>
        <v>140000</v>
      </c>
    </row>
    <row r="27" spans="1:10" x14ac:dyDescent="0.25">
      <c r="A27" s="18" t="s">
        <v>30</v>
      </c>
      <c r="B27" s="17" t="s">
        <v>31</v>
      </c>
      <c r="C27" s="29">
        <v>45000</v>
      </c>
      <c r="D27" s="29">
        <v>48000</v>
      </c>
      <c r="E27" s="29">
        <v>50000</v>
      </c>
    </row>
    <row r="28" spans="1:10" x14ac:dyDescent="0.25">
      <c r="A28" s="18" t="s">
        <v>32</v>
      </c>
      <c r="B28" s="17" t="s">
        <v>33</v>
      </c>
      <c r="C28" s="29">
        <v>65000</v>
      </c>
      <c r="D28" s="29">
        <v>75000</v>
      </c>
      <c r="E28" s="29">
        <v>75000</v>
      </c>
    </row>
    <row r="29" spans="1:10" x14ac:dyDescent="0.25">
      <c r="A29" s="18" t="s">
        <v>34</v>
      </c>
      <c r="B29" s="17" t="s">
        <v>35</v>
      </c>
      <c r="C29" s="29">
        <v>3000</v>
      </c>
      <c r="D29" s="29">
        <v>3500</v>
      </c>
      <c r="E29" s="29">
        <v>4000</v>
      </c>
      <c r="F29" s="41"/>
      <c r="G29" s="41"/>
      <c r="H29" s="41"/>
      <c r="I29" s="41"/>
      <c r="J29" s="41"/>
    </row>
    <row r="30" spans="1:10" x14ac:dyDescent="0.25">
      <c r="A30" s="18" t="s">
        <v>36</v>
      </c>
      <c r="B30" s="17" t="s">
        <v>126</v>
      </c>
      <c r="C30" s="29">
        <v>4500</v>
      </c>
      <c r="D30" s="29">
        <v>5500</v>
      </c>
      <c r="E30" s="29">
        <v>6000</v>
      </c>
      <c r="F30" s="41"/>
      <c r="G30" s="41"/>
      <c r="H30" s="41"/>
      <c r="I30" s="41"/>
      <c r="J30" s="41"/>
    </row>
    <row r="31" spans="1:10" x14ac:dyDescent="0.25">
      <c r="A31" s="18" t="s">
        <v>37</v>
      </c>
      <c r="B31" s="17" t="s">
        <v>38</v>
      </c>
      <c r="C31" s="29">
        <v>4000</v>
      </c>
      <c r="D31" s="29">
        <v>4500</v>
      </c>
      <c r="E31" s="29">
        <v>5000</v>
      </c>
      <c r="F31" s="42"/>
      <c r="G31" s="42"/>
      <c r="H31" s="42"/>
      <c r="I31" s="42"/>
      <c r="J31" s="41"/>
    </row>
    <row r="32" spans="1:10" x14ac:dyDescent="0.25">
      <c r="A32" s="21" t="s">
        <v>39</v>
      </c>
      <c r="B32" s="22" t="s">
        <v>40</v>
      </c>
      <c r="C32" s="33">
        <f t="shared" ref="C32:E32" si="8">C33+C34+C35+C36+C37+C38+C39+C40+C41</f>
        <v>157250</v>
      </c>
      <c r="D32" s="33">
        <f t="shared" si="8"/>
        <v>174200</v>
      </c>
      <c r="E32" s="33">
        <f t="shared" si="8"/>
        <v>191500</v>
      </c>
      <c r="F32" s="42"/>
      <c r="G32" s="42"/>
      <c r="H32" s="42"/>
      <c r="I32" s="42"/>
      <c r="J32" s="41"/>
    </row>
    <row r="33" spans="1:10" x14ac:dyDescent="0.25">
      <c r="A33" s="18" t="s">
        <v>41</v>
      </c>
      <c r="B33" s="17" t="s">
        <v>127</v>
      </c>
      <c r="C33" s="29">
        <v>35000</v>
      </c>
      <c r="D33" s="29">
        <v>43000</v>
      </c>
      <c r="E33" s="29">
        <v>45000</v>
      </c>
      <c r="F33" s="42"/>
      <c r="G33" s="42"/>
      <c r="H33" s="42"/>
      <c r="I33" s="42"/>
      <c r="J33" s="41"/>
    </row>
    <row r="34" spans="1:10" x14ac:dyDescent="0.25">
      <c r="A34" s="18" t="s">
        <v>42</v>
      </c>
      <c r="B34" s="17" t="s">
        <v>43</v>
      </c>
      <c r="C34" s="29">
        <v>40700</v>
      </c>
      <c r="D34" s="29">
        <v>53000</v>
      </c>
      <c r="E34" s="29">
        <v>54000</v>
      </c>
      <c r="F34" s="42"/>
      <c r="G34" s="42"/>
      <c r="H34" s="42"/>
      <c r="I34" s="42"/>
      <c r="J34" s="41"/>
    </row>
    <row r="35" spans="1:10" x14ac:dyDescent="0.25">
      <c r="A35" s="18" t="s">
        <v>44</v>
      </c>
      <c r="B35" s="17" t="s">
        <v>45</v>
      </c>
      <c r="C35" s="29">
        <v>6700</v>
      </c>
      <c r="D35" s="29">
        <v>7000</v>
      </c>
      <c r="E35" s="29">
        <v>7000</v>
      </c>
      <c r="F35" s="42"/>
      <c r="G35" s="42"/>
      <c r="H35" s="42"/>
      <c r="I35" s="42"/>
      <c r="J35" s="41"/>
    </row>
    <row r="36" spans="1:10" x14ac:dyDescent="0.25">
      <c r="A36" s="18" t="s">
        <v>46</v>
      </c>
      <c r="B36" s="17" t="s">
        <v>47</v>
      </c>
      <c r="C36" s="29">
        <v>15350</v>
      </c>
      <c r="D36" s="29">
        <v>17000</v>
      </c>
      <c r="E36" s="29">
        <v>17500</v>
      </c>
      <c r="F36" s="42"/>
      <c r="G36" s="42"/>
      <c r="H36" s="42"/>
      <c r="I36" s="42"/>
      <c r="J36" s="41"/>
    </row>
    <row r="37" spans="1:10" x14ac:dyDescent="0.25">
      <c r="A37" s="18" t="s">
        <v>48</v>
      </c>
      <c r="B37" s="17" t="s">
        <v>49</v>
      </c>
      <c r="C37" s="29">
        <v>15000</v>
      </c>
      <c r="D37" s="29">
        <v>17000</v>
      </c>
      <c r="E37" s="29">
        <v>17500</v>
      </c>
      <c r="F37" s="42"/>
      <c r="G37" s="42"/>
      <c r="H37" s="42"/>
      <c r="I37" s="42"/>
      <c r="J37" s="41"/>
    </row>
    <row r="38" spans="1:10" x14ac:dyDescent="0.25">
      <c r="A38" s="18" t="s">
        <v>50</v>
      </c>
      <c r="B38" s="17" t="s">
        <v>51</v>
      </c>
      <c r="C38" s="29">
        <v>15000</v>
      </c>
      <c r="D38" s="29">
        <v>2500</v>
      </c>
      <c r="E38" s="29">
        <v>15000</v>
      </c>
      <c r="F38" s="42"/>
      <c r="G38" s="42"/>
      <c r="H38" s="42"/>
      <c r="I38" s="42"/>
      <c r="J38" s="41"/>
    </row>
    <row r="39" spans="1:10" x14ac:dyDescent="0.25">
      <c r="A39" s="18" t="s">
        <v>52</v>
      </c>
      <c r="B39" s="17" t="s">
        <v>53</v>
      </c>
      <c r="C39" s="29">
        <v>12000</v>
      </c>
      <c r="D39" s="29">
        <v>15500</v>
      </c>
      <c r="E39" s="29">
        <v>16000</v>
      </c>
      <c r="F39" s="41"/>
      <c r="G39" s="41"/>
      <c r="H39" s="41"/>
      <c r="I39" s="41"/>
      <c r="J39" s="41"/>
    </row>
    <row r="40" spans="1:10" x14ac:dyDescent="0.25">
      <c r="A40" s="18" t="s">
        <v>54</v>
      </c>
      <c r="B40" s="17" t="s">
        <v>55</v>
      </c>
      <c r="C40" s="29">
        <v>7500</v>
      </c>
      <c r="D40" s="29">
        <v>8200</v>
      </c>
      <c r="E40" s="29">
        <v>8500</v>
      </c>
      <c r="F40" s="41"/>
      <c r="G40" s="41"/>
      <c r="H40" s="41"/>
      <c r="I40" s="41"/>
      <c r="J40" s="41"/>
    </row>
    <row r="41" spans="1:10" x14ac:dyDescent="0.25">
      <c r="A41" s="18" t="s">
        <v>56</v>
      </c>
      <c r="B41" s="17" t="s">
        <v>57</v>
      </c>
      <c r="C41" s="29">
        <v>10000</v>
      </c>
      <c r="D41" s="29">
        <v>11000</v>
      </c>
      <c r="E41" s="29">
        <v>11000</v>
      </c>
    </row>
    <row r="42" spans="1:10" x14ac:dyDescent="0.25">
      <c r="A42" s="21" t="s">
        <v>58</v>
      </c>
      <c r="B42" s="22" t="s">
        <v>59</v>
      </c>
      <c r="C42" s="33">
        <f t="shared" ref="C42:E42" si="9">C43</f>
        <v>4000</v>
      </c>
      <c r="D42" s="33">
        <f t="shared" si="9"/>
        <v>4500</v>
      </c>
      <c r="E42" s="33">
        <f t="shared" si="9"/>
        <v>5000</v>
      </c>
    </row>
    <row r="43" spans="1:10" x14ac:dyDescent="0.25">
      <c r="A43" s="18" t="s">
        <v>60</v>
      </c>
      <c r="B43" s="17" t="s">
        <v>59</v>
      </c>
      <c r="C43" s="29">
        <v>4000</v>
      </c>
      <c r="D43" s="29">
        <v>4500</v>
      </c>
      <c r="E43" s="29">
        <v>5000</v>
      </c>
    </row>
    <row r="44" spans="1:10" x14ac:dyDescent="0.25">
      <c r="A44" s="21" t="s">
        <v>61</v>
      </c>
      <c r="B44" s="22" t="s">
        <v>62</v>
      </c>
      <c r="C44" s="33">
        <f t="shared" ref="C44:E44" si="10">C45+C46+C47+C48+C49+C50</f>
        <v>26000</v>
      </c>
      <c r="D44" s="33">
        <f t="shared" si="10"/>
        <v>28200</v>
      </c>
      <c r="E44" s="33">
        <f t="shared" si="10"/>
        <v>30000</v>
      </c>
    </row>
    <row r="45" spans="1:10" x14ac:dyDescent="0.25">
      <c r="A45" s="18" t="s">
        <v>63</v>
      </c>
      <c r="B45" s="17" t="s">
        <v>64</v>
      </c>
      <c r="C45" s="29">
        <v>2800</v>
      </c>
      <c r="D45" s="29">
        <v>2800</v>
      </c>
      <c r="E45" s="29">
        <v>3500</v>
      </c>
    </row>
    <row r="46" spans="1:10" x14ac:dyDescent="0.25">
      <c r="A46" s="18" t="s">
        <v>65</v>
      </c>
      <c r="B46" s="17" t="s">
        <v>66</v>
      </c>
      <c r="C46" s="29">
        <v>14300</v>
      </c>
      <c r="D46" s="29">
        <v>16000</v>
      </c>
      <c r="E46" s="29">
        <v>17000</v>
      </c>
    </row>
    <row r="47" spans="1:10" x14ac:dyDescent="0.25">
      <c r="A47" s="18">
        <v>3294</v>
      </c>
      <c r="B47" s="17" t="s">
        <v>101</v>
      </c>
      <c r="C47" s="29">
        <v>2900</v>
      </c>
      <c r="D47" s="29">
        <v>2900</v>
      </c>
      <c r="E47" s="29">
        <v>3000</v>
      </c>
    </row>
    <row r="48" spans="1:10" x14ac:dyDescent="0.25">
      <c r="A48" s="18" t="s">
        <v>67</v>
      </c>
      <c r="B48" s="17" t="s">
        <v>68</v>
      </c>
      <c r="C48" s="29">
        <v>1500</v>
      </c>
      <c r="D48" s="29">
        <v>1500</v>
      </c>
      <c r="E48" s="29">
        <v>1500</v>
      </c>
    </row>
    <row r="49" spans="1:5" x14ac:dyDescent="0.25">
      <c r="A49" s="18" t="s">
        <v>69</v>
      </c>
      <c r="B49" s="17" t="s">
        <v>70</v>
      </c>
      <c r="C49" s="29">
        <v>500</v>
      </c>
      <c r="D49" s="29">
        <v>500</v>
      </c>
      <c r="E49" s="29">
        <v>500</v>
      </c>
    </row>
    <row r="50" spans="1:5" x14ac:dyDescent="0.25">
      <c r="A50" s="18" t="s">
        <v>71</v>
      </c>
      <c r="B50" s="17" t="s">
        <v>62</v>
      </c>
      <c r="C50" s="29">
        <v>4000</v>
      </c>
      <c r="D50" s="29">
        <v>4500</v>
      </c>
      <c r="E50" s="29">
        <v>4500</v>
      </c>
    </row>
    <row r="51" spans="1:5" x14ac:dyDescent="0.25">
      <c r="A51" s="23">
        <v>34</v>
      </c>
      <c r="B51" s="24" t="s">
        <v>111</v>
      </c>
      <c r="C51" s="31">
        <f>C52+C54</f>
        <v>4960</v>
      </c>
      <c r="D51" s="31">
        <f>D52+D54</f>
        <v>5000</v>
      </c>
      <c r="E51" s="31">
        <f>E52+E54</f>
        <v>4200</v>
      </c>
    </row>
    <row r="52" spans="1:5" x14ac:dyDescent="0.25">
      <c r="A52" s="21" t="s">
        <v>72</v>
      </c>
      <c r="B52" s="22" t="s">
        <v>73</v>
      </c>
      <c r="C52" s="33">
        <f t="shared" ref="C52:E52" si="11">C53</f>
        <v>1800</v>
      </c>
      <c r="D52" s="33">
        <f t="shared" si="11"/>
        <v>1800</v>
      </c>
      <c r="E52" s="33">
        <f t="shared" si="11"/>
        <v>1000</v>
      </c>
    </row>
    <row r="53" spans="1:5" x14ac:dyDescent="0.25">
      <c r="A53" s="18" t="s">
        <v>74</v>
      </c>
      <c r="B53" s="17" t="s">
        <v>75</v>
      </c>
      <c r="C53" s="29">
        <v>1800</v>
      </c>
      <c r="D53" s="29">
        <v>1800</v>
      </c>
      <c r="E53" s="29">
        <v>1000</v>
      </c>
    </row>
    <row r="54" spans="1:5" x14ac:dyDescent="0.25">
      <c r="A54" s="21" t="s">
        <v>76</v>
      </c>
      <c r="B54" s="22" t="s">
        <v>77</v>
      </c>
      <c r="C54" s="33">
        <f t="shared" ref="C54:E54" si="12">C55+C56</f>
        <v>3160</v>
      </c>
      <c r="D54" s="33">
        <f t="shared" si="12"/>
        <v>3200</v>
      </c>
      <c r="E54" s="33">
        <f t="shared" si="12"/>
        <v>3200</v>
      </c>
    </row>
    <row r="55" spans="1:5" x14ac:dyDescent="0.25">
      <c r="A55" s="18" t="s">
        <v>78</v>
      </c>
      <c r="B55" s="17" t="s">
        <v>79</v>
      </c>
      <c r="C55" s="29">
        <v>3000</v>
      </c>
      <c r="D55" s="29">
        <v>3000</v>
      </c>
      <c r="E55" s="29">
        <v>3000</v>
      </c>
    </row>
    <row r="56" spans="1:5" x14ac:dyDescent="0.25">
      <c r="A56" s="18" t="s">
        <v>80</v>
      </c>
      <c r="B56" s="17" t="s">
        <v>81</v>
      </c>
      <c r="C56" s="29">
        <v>160</v>
      </c>
      <c r="D56" s="29">
        <v>200</v>
      </c>
      <c r="E56" s="29">
        <v>200</v>
      </c>
    </row>
    <row r="57" spans="1:5" x14ac:dyDescent="0.25">
      <c r="A57" s="43">
        <v>4</v>
      </c>
      <c r="B57" s="20" t="s">
        <v>122</v>
      </c>
      <c r="C57" s="44">
        <f>C58+C65</f>
        <v>39850</v>
      </c>
      <c r="D57" s="44">
        <f>D58+D65</f>
        <v>40800</v>
      </c>
      <c r="E57" s="44">
        <f>E58+E65</f>
        <v>34500</v>
      </c>
    </row>
    <row r="58" spans="1:5" x14ac:dyDescent="0.25">
      <c r="A58" s="23">
        <v>42</v>
      </c>
      <c r="B58" s="24" t="s">
        <v>112</v>
      </c>
      <c r="C58" s="31">
        <f>C59+C63</f>
        <v>38850</v>
      </c>
      <c r="D58" s="31">
        <f>D59+D63</f>
        <v>39800</v>
      </c>
      <c r="E58" s="31">
        <f>E59+E63</f>
        <v>33500</v>
      </c>
    </row>
    <row r="59" spans="1:5" x14ac:dyDescent="0.25">
      <c r="A59" s="21" t="s">
        <v>82</v>
      </c>
      <c r="B59" s="22" t="s">
        <v>83</v>
      </c>
      <c r="C59" s="33">
        <f t="shared" ref="C59:E59" si="13">C61+C62+C60</f>
        <v>23000</v>
      </c>
      <c r="D59" s="33">
        <f t="shared" si="13"/>
        <v>23500</v>
      </c>
      <c r="E59" s="33">
        <f t="shared" si="13"/>
        <v>25000</v>
      </c>
    </row>
    <row r="60" spans="1:5" x14ac:dyDescent="0.25">
      <c r="A60" s="18" t="s">
        <v>84</v>
      </c>
      <c r="B60" s="17" t="s">
        <v>85</v>
      </c>
      <c r="C60" s="29">
        <v>18000</v>
      </c>
      <c r="D60" s="29">
        <v>18500</v>
      </c>
      <c r="E60" s="29">
        <v>19000</v>
      </c>
    </row>
    <row r="61" spans="1:5" x14ac:dyDescent="0.25">
      <c r="A61" s="18" t="s">
        <v>86</v>
      </c>
      <c r="B61" s="17" t="s">
        <v>87</v>
      </c>
      <c r="C61" s="29">
        <v>3000</v>
      </c>
      <c r="D61" s="29">
        <v>3000</v>
      </c>
      <c r="E61" s="29">
        <v>3000</v>
      </c>
    </row>
    <row r="62" spans="1:5" x14ac:dyDescent="0.25">
      <c r="A62" s="18" t="s">
        <v>88</v>
      </c>
      <c r="B62" s="17" t="s">
        <v>89</v>
      </c>
      <c r="C62" s="29">
        <v>2000</v>
      </c>
      <c r="D62" s="29">
        <v>2000</v>
      </c>
      <c r="E62" s="29">
        <v>3000</v>
      </c>
    </row>
    <row r="63" spans="1:5" x14ac:dyDescent="0.25">
      <c r="A63" s="21" t="s">
        <v>90</v>
      </c>
      <c r="B63" s="22" t="s">
        <v>91</v>
      </c>
      <c r="C63" s="33">
        <f t="shared" ref="C63:E63" si="14">C64</f>
        <v>15850</v>
      </c>
      <c r="D63" s="33">
        <f t="shared" si="14"/>
        <v>16300</v>
      </c>
      <c r="E63" s="33">
        <f t="shared" si="14"/>
        <v>8500</v>
      </c>
    </row>
    <row r="64" spans="1:5" x14ac:dyDescent="0.25">
      <c r="A64" s="18" t="s">
        <v>92</v>
      </c>
      <c r="B64" s="17" t="s">
        <v>93</v>
      </c>
      <c r="C64" s="29">
        <v>15850</v>
      </c>
      <c r="D64" s="29">
        <v>16300</v>
      </c>
      <c r="E64" s="29">
        <v>8500</v>
      </c>
    </row>
    <row r="65" spans="1:5" x14ac:dyDescent="0.25">
      <c r="A65" s="23">
        <v>45</v>
      </c>
      <c r="B65" s="24" t="s">
        <v>113</v>
      </c>
      <c r="C65" s="31">
        <f>C66</f>
        <v>1000</v>
      </c>
      <c r="D65" s="31">
        <f>D66</f>
        <v>1000</v>
      </c>
      <c r="E65" s="31">
        <f>E66</f>
        <v>1000</v>
      </c>
    </row>
    <row r="66" spans="1:5" x14ac:dyDescent="0.25">
      <c r="A66" s="21" t="s">
        <v>94</v>
      </c>
      <c r="B66" s="22" t="s">
        <v>95</v>
      </c>
      <c r="C66" s="33">
        <f t="shared" ref="C66:E66" si="15">C67</f>
        <v>1000</v>
      </c>
      <c r="D66" s="33">
        <f t="shared" si="15"/>
        <v>1000</v>
      </c>
      <c r="E66" s="33">
        <f t="shared" si="15"/>
        <v>1000</v>
      </c>
    </row>
    <row r="67" spans="1:5" x14ac:dyDescent="0.25">
      <c r="A67" s="18" t="s">
        <v>96</v>
      </c>
      <c r="B67" s="17" t="s">
        <v>95</v>
      </c>
      <c r="C67" s="29">
        <v>1000</v>
      </c>
      <c r="D67" s="29">
        <v>1000</v>
      </c>
      <c r="E67" s="29">
        <v>1000</v>
      </c>
    </row>
    <row r="68" spans="1:5" x14ac:dyDescent="0.25">
      <c r="A68" s="19" t="s">
        <v>97</v>
      </c>
      <c r="B68" s="20" t="s">
        <v>98</v>
      </c>
      <c r="C68" s="28">
        <f>C69+C76</f>
        <v>8000</v>
      </c>
      <c r="D68" s="28">
        <f>D69+D76</f>
        <v>8000</v>
      </c>
      <c r="E68" s="28">
        <f>E69+E76</f>
        <v>8000</v>
      </c>
    </row>
    <row r="69" spans="1:5" x14ac:dyDescent="0.25">
      <c r="A69" s="19" t="s">
        <v>119</v>
      </c>
      <c r="B69" s="20" t="s">
        <v>120</v>
      </c>
      <c r="C69" s="28">
        <f>C70</f>
        <v>6500</v>
      </c>
      <c r="D69" s="28">
        <f>D70</f>
        <v>6500</v>
      </c>
      <c r="E69" s="28">
        <f>E70</f>
        <v>6500</v>
      </c>
    </row>
    <row r="70" spans="1:5" x14ac:dyDescent="0.25">
      <c r="A70" s="25" t="s">
        <v>114</v>
      </c>
      <c r="B70" s="24" t="s">
        <v>108</v>
      </c>
      <c r="C70" s="26">
        <f>C71+C74</f>
        <v>6500</v>
      </c>
      <c r="D70" s="26">
        <f>D71+D74</f>
        <v>6500</v>
      </c>
      <c r="E70" s="26">
        <f>E71+E74</f>
        <v>6500</v>
      </c>
    </row>
    <row r="71" spans="1:5" x14ac:dyDescent="0.25">
      <c r="A71" s="21" t="s">
        <v>28</v>
      </c>
      <c r="B71" s="22" t="s">
        <v>29</v>
      </c>
      <c r="C71" s="33">
        <f t="shared" ref="C71:E71" si="16">C72+C73</f>
        <v>6000</v>
      </c>
      <c r="D71" s="33">
        <f t="shared" si="16"/>
        <v>6000</v>
      </c>
      <c r="E71" s="33">
        <f t="shared" si="16"/>
        <v>6000</v>
      </c>
    </row>
    <row r="72" spans="1:5" x14ac:dyDescent="0.25">
      <c r="A72" s="18" t="s">
        <v>99</v>
      </c>
      <c r="B72" s="17" t="s">
        <v>100</v>
      </c>
      <c r="C72" s="29">
        <v>5000</v>
      </c>
      <c r="D72" s="29">
        <v>5000</v>
      </c>
      <c r="E72" s="29">
        <v>5000</v>
      </c>
    </row>
    <row r="73" spans="1:5" x14ac:dyDescent="0.25">
      <c r="A73" s="18">
        <v>3225</v>
      </c>
      <c r="B73" s="17" t="s">
        <v>126</v>
      </c>
      <c r="C73" s="29">
        <v>1000</v>
      </c>
      <c r="D73" s="29">
        <v>1000</v>
      </c>
      <c r="E73" s="29">
        <v>1000</v>
      </c>
    </row>
    <row r="74" spans="1:5" x14ac:dyDescent="0.25">
      <c r="A74" s="21" t="s">
        <v>39</v>
      </c>
      <c r="B74" s="22" t="s">
        <v>40</v>
      </c>
      <c r="C74" s="33">
        <f t="shared" ref="C74:E74" si="17">C75</f>
        <v>500</v>
      </c>
      <c r="D74" s="33">
        <f t="shared" si="17"/>
        <v>500</v>
      </c>
      <c r="E74" s="33">
        <f t="shared" si="17"/>
        <v>500</v>
      </c>
    </row>
    <row r="75" spans="1:5" x14ac:dyDescent="0.25">
      <c r="A75" s="18" t="s">
        <v>42</v>
      </c>
      <c r="B75" s="17" t="s">
        <v>43</v>
      </c>
      <c r="C75" s="29">
        <v>500</v>
      </c>
      <c r="D75" s="29">
        <v>500</v>
      </c>
      <c r="E75" s="29">
        <v>500</v>
      </c>
    </row>
    <row r="76" spans="1:5" x14ac:dyDescent="0.25">
      <c r="A76" s="43">
        <v>4</v>
      </c>
      <c r="B76" s="20" t="s">
        <v>122</v>
      </c>
      <c r="C76" s="44">
        <f t="shared" ref="C76:E77" si="18">C77</f>
        <v>1500</v>
      </c>
      <c r="D76" s="44">
        <f t="shared" si="18"/>
        <v>1500</v>
      </c>
      <c r="E76" s="44">
        <f t="shared" si="18"/>
        <v>1500</v>
      </c>
    </row>
    <row r="77" spans="1:5" x14ac:dyDescent="0.25">
      <c r="A77" s="23">
        <v>42</v>
      </c>
      <c r="B77" s="24" t="s">
        <v>112</v>
      </c>
      <c r="C77" s="31">
        <f t="shared" si="18"/>
        <v>1500</v>
      </c>
      <c r="D77" s="31">
        <f t="shared" si="18"/>
        <v>1500</v>
      </c>
      <c r="E77" s="31">
        <f t="shared" si="18"/>
        <v>1500</v>
      </c>
    </row>
    <row r="78" spans="1:5" x14ac:dyDescent="0.25">
      <c r="A78" s="21" t="s">
        <v>82</v>
      </c>
      <c r="B78" s="22" t="s">
        <v>83</v>
      </c>
      <c r="C78" s="33">
        <f t="shared" ref="C78:E78" si="19">C79</f>
        <v>1500</v>
      </c>
      <c r="D78" s="33">
        <f t="shared" si="19"/>
        <v>1500</v>
      </c>
      <c r="E78" s="33">
        <f t="shared" si="19"/>
        <v>1500</v>
      </c>
    </row>
    <row r="79" spans="1:5" x14ac:dyDescent="0.25">
      <c r="A79" s="18">
        <v>4221</v>
      </c>
      <c r="B79" s="17" t="s">
        <v>85</v>
      </c>
      <c r="C79" s="29">
        <v>1500</v>
      </c>
      <c r="D79" s="29">
        <v>1500</v>
      </c>
      <c r="E79" s="29">
        <v>1500</v>
      </c>
    </row>
    <row r="80" spans="1:5" x14ac:dyDescent="0.25">
      <c r="A80" s="19" t="s">
        <v>105</v>
      </c>
      <c r="B80" s="20" t="s">
        <v>128</v>
      </c>
      <c r="C80" s="28">
        <f>C81</f>
        <v>6200</v>
      </c>
      <c r="D80" s="28">
        <f>D81</f>
        <v>6200</v>
      </c>
      <c r="E80" s="28">
        <f>E81</f>
        <v>6200</v>
      </c>
    </row>
    <row r="81" spans="1:5" x14ac:dyDescent="0.25">
      <c r="A81" s="19" t="s">
        <v>119</v>
      </c>
      <c r="B81" s="20" t="s">
        <v>120</v>
      </c>
      <c r="C81" s="28">
        <f>C82+C87</f>
        <v>6200</v>
      </c>
      <c r="D81" s="28">
        <f>D82+D87</f>
        <v>6200</v>
      </c>
      <c r="E81" s="28">
        <f>E82+E87</f>
        <v>6200</v>
      </c>
    </row>
    <row r="82" spans="1:5" x14ac:dyDescent="0.25">
      <c r="A82" s="25" t="s">
        <v>114</v>
      </c>
      <c r="B82" s="24" t="s">
        <v>115</v>
      </c>
      <c r="C82" s="26">
        <f>C83+C85</f>
        <v>6000</v>
      </c>
      <c r="D82" s="26">
        <f>D83+D85</f>
        <v>6000</v>
      </c>
      <c r="E82" s="26">
        <f>E83+E85</f>
        <v>6000</v>
      </c>
    </row>
    <row r="83" spans="1:5" x14ac:dyDescent="0.25">
      <c r="A83" s="21" t="s">
        <v>18</v>
      </c>
      <c r="B83" s="22" t="s">
        <v>19</v>
      </c>
      <c r="C83" s="33">
        <f t="shared" ref="C83:E83" si="20">C84</f>
        <v>5000</v>
      </c>
      <c r="D83" s="33">
        <f t="shared" si="20"/>
        <v>5000</v>
      </c>
      <c r="E83" s="33">
        <f t="shared" si="20"/>
        <v>5000</v>
      </c>
    </row>
    <row r="84" spans="1:5" x14ac:dyDescent="0.25">
      <c r="A84" s="18">
        <v>3211</v>
      </c>
      <c r="B84" s="17" t="s">
        <v>21</v>
      </c>
      <c r="C84" s="29">
        <v>5000</v>
      </c>
      <c r="D84" s="29">
        <v>5000</v>
      </c>
      <c r="E84" s="29">
        <v>5000</v>
      </c>
    </row>
    <row r="85" spans="1:5" x14ac:dyDescent="0.25">
      <c r="A85" s="34">
        <v>324</v>
      </c>
      <c r="B85" s="22" t="s">
        <v>59</v>
      </c>
      <c r="C85" s="35">
        <f>C86</f>
        <v>1000</v>
      </c>
      <c r="D85" s="35">
        <f>D86</f>
        <v>1000</v>
      </c>
      <c r="E85" s="35">
        <f>E86</f>
        <v>1000</v>
      </c>
    </row>
    <row r="86" spans="1:5" x14ac:dyDescent="0.25">
      <c r="A86" s="36">
        <v>3241</v>
      </c>
      <c r="B86" s="37" t="s">
        <v>59</v>
      </c>
      <c r="C86" s="38">
        <v>1000</v>
      </c>
      <c r="D86" s="38">
        <v>1000</v>
      </c>
      <c r="E86" s="38">
        <v>1000</v>
      </c>
    </row>
    <row r="87" spans="1:5" x14ac:dyDescent="0.25">
      <c r="A87" s="23">
        <v>34</v>
      </c>
      <c r="B87" s="24" t="s">
        <v>111</v>
      </c>
      <c r="C87" s="31">
        <f>C88</f>
        <v>200</v>
      </c>
      <c r="D87" s="31">
        <f>D88</f>
        <v>200</v>
      </c>
      <c r="E87" s="31">
        <f>E88</f>
        <v>200</v>
      </c>
    </row>
    <row r="88" spans="1:5" x14ac:dyDescent="0.25">
      <c r="A88" s="21" t="s">
        <v>76</v>
      </c>
      <c r="B88" s="22" t="s">
        <v>77</v>
      </c>
      <c r="C88" s="33">
        <f t="shared" ref="C88:E88" si="21">C89</f>
        <v>200</v>
      </c>
      <c r="D88" s="33">
        <f t="shared" si="21"/>
        <v>200</v>
      </c>
      <c r="E88" s="33">
        <f t="shared" si="21"/>
        <v>200</v>
      </c>
    </row>
    <row r="89" spans="1:5" x14ac:dyDescent="0.25">
      <c r="A89" s="18">
        <v>3431</v>
      </c>
      <c r="B89" s="17" t="s">
        <v>79</v>
      </c>
      <c r="C89" s="29">
        <v>200</v>
      </c>
      <c r="D89" s="29">
        <v>200</v>
      </c>
      <c r="E89" s="29">
        <v>200</v>
      </c>
    </row>
    <row r="90" spans="1:5" ht="15.75" x14ac:dyDescent="0.25">
      <c r="B90" s="1"/>
    </row>
    <row r="91" spans="1:5" ht="15.75" x14ac:dyDescent="0.25">
      <c r="B91" s="1"/>
    </row>
    <row r="92" spans="1:5" ht="15.75" x14ac:dyDescent="0.25">
      <c r="B92" s="1"/>
    </row>
    <row r="93" spans="1:5" ht="15.75" x14ac:dyDescent="0.25">
      <c r="B93" s="2"/>
      <c r="D93" s="4"/>
    </row>
    <row r="94" spans="1:5" ht="15.75" x14ac:dyDescent="0.25">
      <c r="B94" s="1"/>
    </row>
    <row r="95" spans="1:5" ht="15.75" x14ac:dyDescent="0.25">
      <c r="B95" s="1"/>
      <c r="D95" s="4"/>
    </row>
    <row r="96" spans="1:5" ht="15.75" x14ac:dyDescent="0.25">
      <c r="B96" s="1"/>
    </row>
    <row r="97" spans="1:2" ht="15.75" x14ac:dyDescent="0.25">
      <c r="A97" s="40"/>
      <c r="B97" s="1"/>
    </row>
  </sheetData>
  <mergeCells count="1">
    <mergeCell ref="A1:E1"/>
  </mergeCells>
  <pageMargins left="0.31496062992125984" right="0.31496062992125984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VRHOVNI SUD RH</vt:lpstr>
      <vt:lpstr>'VRHOVNI SUD RH'!Podrucje_ispisa</vt:lpstr>
    </vt:vector>
  </TitlesOfParts>
  <Company>Ministarstvo pravosuđa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Dubravko Milin</dc:creator>
  <cp:lastModifiedBy>Ivana Sabljo</cp:lastModifiedBy>
  <cp:lastPrinted>2025-01-13T18:54:28Z</cp:lastPrinted>
  <dcterms:created xsi:type="dcterms:W3CDTF">2022-07-21T05:48:23Z</dcterms:created>
  <dcterms:modified xsi:type="dcterms:W3CDTF">2026-01-26T10:03:35Z</dcterms:modified>
</cp:coreProperties>
</file>